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Sekcija I - imovina" sheetId="1" r:id="rId1"/>
    <sheet name="Sekcija II - odgovornost" sheetId="2" r:id="rId2"/>
    <sheet name="Sekcija III - nezgoda" sheetId="3" r:id="rId3"/>
    <sheet name="Sekcija IV - vozila" sheetId="4" r:id="rId4"/>
    <sheet name="REKAPITULACIJA" sheetId="5" r:id="rId5"/>
    <sheet name="POVIJEST ŠTETA" sheetId="6" r:id="rId6"/>
  </sheets>
  <definedNames/>
  <calcPr fullCalcOnLoad="1"/>
</workbook>
</file>

<file path=xl/sharedStrings.xml><?xml version="1.0" encoding="utf-8"?>
<sst xmlns="http://schemas.openxmlformats.org/spreadsheetml/2006/main" count="299" uniqueCount="158">
  <si>
    <t xml:space="preserve">Limit pokrića u kn po štetnom događaji </t>
  </si>
  <si>
    <t>Smrt uslijed nezgode</t>
  </si>
  <si>
    <t>Smrt uslijed bolesti</t>
  </si>
  <si>
    <t>Trajni invaliditet uslijed nezgode</t>
  </si>
  <si>
    <t>Franšiza po štetnom događaju</t>
  </si>
  <si>
    <t>Pritisak snijega i snježna lavina, odron kamenja, klizanje tla</t>
  </si>
  <si>
    <t>Lom stroja</t>
  </si>
  <si>
    <t>Lom stakala</t>
  </si>
  <si>
    <t xml:space="preserve">Izljev vode iz vodovodnih i kanalizacijskih cijevi i ostalih cijevnih sustava </t>
  </si>
  <si>
    <t>-</t>
  </si>
  <si>
    <t>Požar - FLEXA</t>
  </si>
  <si>
    <t>Oluja i tuča</t>
  </si>
  <si>
    <t>Udar motornog vozila, plovila ili željezničkog vozila, oštećenje od dima i probijanje zvučnog zida</t>
  </si>
  <si>
    <t>Osiguranje elektronskih aparata i  uređaja - računala</t>
  </si>
  <si>
    <t>Neimenovani rizici</t>
  </si>
  <si>
    <t>Franšiza/ Samopridržaj u kn</t>
  </si>
  <si>
    <t>Indirektni udar groma na I. rizik</t>
  </si>
  <si>
    <t>bez franšize</t>
  </si>
  <si>
    <t>Sekcija I - osiguranje imovine - All risks</t>
  </si>
  <si>
    <t xml:space="preserve">Sekcija II - osiguranje odgovornosti </t>
  </si>
  <si>
    <t>Sekcija III -  osiguranje osoba od posljedice nesretnog slučaja</t>
  </si>
  <si>
    <t>Sekcija IV -  osiguranje vozila</t>
  </si>
  <si>
    <t>Marka, tip, model</t>
  </si>
  <si>
    <t>Registarska oznaka</t>
  </si>
  <si>
    <t>kW/     NDM (kg)</t>
  </si>
  <si>
    <t>Bonus AO</t>
  </si>
  <si>
    <t>Troškovnik Sekcija I - osiguranje imovine All risk</t>
  </si>
  <si>
    <t xml:space="preserve">Troškovnik Sekcija II - osiguranje odgovornosti </t>
  </si>
  <si>
    <t>Manifestacija, demonstracija, štrajk i onemogućavanje rada radnika</t>
  </si>
  <si>
    <t>Količina</t>
  </si>
  <si>
    <t>Jednična mjera</t>
  </si>
  <si>
    <t>Ukupna cijena za 1 godinu</t>
  </si>
  <si>
    <t xml:space="preserve">Jedinična cijena </t>
  </si>
  <si>
    <t>Sekacija II - osigurananje od odgovornosti prema uvjetima Tehničke specifikacije:</t>
  </si>
  <si>
    <t xml:space="preserve">Troškovnik Sekcija III - osiguranje osoba od posljedice nesretnog slučaja </t>
  </si>
  <si>
    <t>osoba</t>
  </si>
  <si>
    <t>Rekapitulacija troškovnika</t>
  </si>
  <si>
    <t>IO</t>
  </si>
  <si>
    <t>Količina - granica obveze godišnje</t>
  </si>
  <si>
    <t>Proširenje pokrića: zlonamjerno oštećenje - vandalizam</t>
  </si>
  <si>
    <t>Poplava, bujica, visoka voda sa proširenjem prodora oborinskih voda</t>
  </si>
  <si>
    <t>Potres</t>
  </si>
  <si>
    <t>Provalna krađa, razbojstvo i vandalizam uslijed provalne krađe</t>
  </si>
  <si>
    <t>Premijska stopa u promilima</t>
  </si>
  <si>
    <t>Ugovaratelj/Osiguranik:</t>
  </si>
  <si>
    <t>IZNOS OSIGURANJA</t>
  </si>
  <si>
    <t>Jedinična mjera</t>
  </si>
  <si>
    <t>Količina - iznos osiguranja po štetnom događaju</t>
  </si>
  <si>
    <t>OSIGURANJE AUTOMOBILSKE ODGOVORNOSTI, AUTOMOBILSKE NEZGODE , AO+ I ZAŠTITA BONUSA</t>
  </si>
  <si>
    <t>Vrsta, marka, tip, model</t>
  </si>
  <si>
    <t>God. proizv.</t>
  </si>
  <si>
    <t>Datum početka osiguranja</t>
  </si>
  <si>
    <t>Jedinična cijena - automobilska odgovornost</t>
  </si>
  <si>
    <t>Jedinična cijena - automobilska nezgoda</t>
  </si>
  <si>
    <t>Jedinična cijena - AO plus</t>
  </si>
  <si>
    <t>Jedinična cijena - zaštita bonusa</t>
  </si>
  <si>
    <t>OSIGURANJE AUTOMOBILSKOG KASKA I AUTOMOBILSKE ASISTENCIJE</t>
  </si>
  <si>
    <t>Bonus AK</t>
  </si>
  <si>
    <t>NNV vozila sa PDV-om</t>
  </si>
  <si>
    <t>Jedinična cijena - automobilski kasko</t>
  </si>
  <si>
    <t>Jedinična cijena - automobilska asistencija</t>
  </si>
  <si>
    <t>12 (8+9+10+11)</t>
  </si>
  <si>
    <t>Broj mjesta za sjedenje</t>
  </si>
  <si>
    <t>kW/ NDM (kg)</t>
  </si>
  <si>
    <t>11 (9+10)</t>
  </si>
  <si>
    <t>6 (4*5/1000)</t>
  </si>
  <si>
    <t>7 (6*1)</t>
  </si>
  <si>
    <t>6 (5*1)</t>
  </si>
  <si>
    <t>Pregled i vrijednosti osigurane imovine (iznos osiguranja) - Sekcija I</t>
  </si>
  <si>
    <t xml:space="preserve">Dnevna naknada za liječenje u bolnici </t>
  </si>
  <si>
    <t>Karenca</t>
  </si>
  <si>
    <t>bez karence</t>
  </si>
  <si>
    <t>Ukupna cijena - godišnja premija</t>
  </si>
  <si>
    <t>1. GRAĐEVINSKI OBJEKTI</t>
  </si>
  <si>
    <t>R.br.</t>
  </si>
  <si>
    <t>MJESTO</t>
  </si>
  <si>
    <t>neto korisna površina                     m2</t>
  </si>
  <si>
    <t>SVEUKUPNO</t>
  </si>
  <si>
    <t>2. OPREMA I SITAN INVENTAR</t>
  </si>
  <si>
    <t>Na svim navedenim lokacijama pod 1. građevinski objekti</t>
  </si>
  <si>
    <t>1.</t>
  </si>
  <si>
    <t>Računala i računalna oprema</t>
  </si>
  <si>
    <t>2.</t>
  </si>
  <si>
    <t>Strojevi, aparati i uređaji</t>
  </si>
  <si>
    <t>3.</t>
  </si>
  <si>
    <t>4.</t>
  </si>
  <si>
    <t>5.</t>
  </si>
  <si>
    <t>3. ZALIHE</t>
  </si>
  <si>
    <t>Zalihe sitnog inventara</t>
  </si>
  <si>
    <t>4. NOVAC</t>
  </si>
  <si>
    <t>IZNOS OSIGURANJA - NOVA VRIJEDNOST</t>
  </si>
  <si>
    <t xml:space="preserve">Osiguranje od javne odgovornosti </t>
  </si>
  <si>
    <t>Osiguranje od odgovornosti prema djelatnicima</t>
  </si>
  <si>
    <t>Čisto imovinska šteta</t>
  </si>
  <si>
    <t>IIa - OSIGURANJE OD JAVNE ODGOVORNOSTI I ODGOVORNOSTI PREMA DJELATNICIMA</t>
  </si>
  <si>
    <t>UKUPNO</t>
  </si>
  <si>
    <t>Troškovnik Sekcija IV - osiguranje vozila</t>
  </si>
  <si>
    <t>Premija osiguranja za razdoblje od 1 (jedne) godine (bez PDV) / u kn</t>
  </si>
  <si>
    <t>Troškovnik</t>
  </si>
  <si>
    <t xml:space="preserve">1. Za vrijeme manipulacije </t>
  </si>
  <si>
    <t>2. Novac u prijenosu i prijevozu</t>
  </si>
  <si>
    <t xml:space="preserve">3. Deponirane stvari korisnika, novac, nakit i sl. </t>
  </si>
  <si>
    <t>Godina</t>
  </si>
  <si>
    <t>Iznos štete</t>
  </si>
  <si>
    <t>Vrsta osiguranja</t>
  </si>
  <si>
    <t>OSIGURANJE STROJEVA OD LOMA I NEKIH DRUGIH OPASNOSTI</t>
  </si>
  <si>
    <t>Zalihe hrane</t>
  </si>
  <si>
    <t>2019 Ukupno</t>
  </si>
  <si>
    <t>6.</t>
  </si>
  <si>
    <t>2020 Ukupno</t>
  </si>
  <si>
    <t>Kotlovnica - instalacije i uređaji</t>
  </si>
  <si>
    <t>7.</t>
  </si>
  <si>
    <t>Sekcija I - osiguranje imovine od svih rizika prema All risk uvjetima Tehničke specifikacije: OSIGURANJE NA NOVU VRIJEDNOST</t>
  </si>
  <si>
    <t>Sveučilište Jurja Dobrile u Puli - Studentski centar Pula</t>
  </si>
  <si>
    <t>Svetog Mihovila 3, 52100 Pula</t>
  </si>
  <si>
    <t>OIB: 63288148995</t>
  </si>
  <si>
    <t>Uprava SV. Mihovila 3 i Studentski dom Paviljon 1 - Preradovićeva 9</t>
  </si>
  <si>
    <t>Studentski dom Paviljon 2 - Preradovićeva 9B</t>
  </si>
  <si>
    <t>Studentski dom Paviljon 3 - Preradovićeva 9C</t>
  </si>
  <si>
    <t>Studentski restoran - Preradovićeva 9A</t>
  </si>
  <si>
    <t xml:space="preserve">Kotlovnica </t>
  </si>
  <si>
    <t>Liftovi - 6 kom od toga 2 teretna</t>
  </si>
  <si>
    <t>8.</t>
  </si>
  <si>
    <t>Cjelokupna oprema - uprava i Paviljon 1</t>
  </si>
  <si>
    <t>Cjelokupna oprema - studentski restoran i kuhinja</t>
  </si>
  <si>
    <t xml:space="preserve">Ulaganja u tuđu imovinu </t>
  </si>
  <si>
    <t>Tuđa oprema i imovina preuzeta na upravljanje od Sveučilišta u Puli</t>
  </si>
  <si>
    <t xml:space="preserve"> -</t>
  </si>
  <si>
    <t>Istjecanje plina iz cjevovoda - lekaža</t>
  </si>
  <si>
    <t>Odgovornost prema korisnicima studentskog doma</t>
  </si>
  <si>
    <t>AGREGATNI LIMIT za osiguranje od odgovornosti: trostruki</t>
  </si>
  <si>
    <t>Broj djelatnika: 43</t>
  </si>
  <si>
    <t>Ukupni godišnji prihod za 2021. godinu: 12.500.000,00 kn</t>
  </si>
  <si>
    <t>Neto platni fond -  godišnji iznos neto plaća za 2021. godinu: 3.500.000,00 kn</t>
  </si>
  <si>
    <t>Troškovi liječenja uslijed nezgode</t>
  </si>
  <si>
    <t>Nastanak teško bolesnih stanja</t>
  </si>
  <si>
    <t>Osiguranje osoba od posljedice nesretnog slučaja - Sekcija III prema Tehničkoj specifikaciji - DJELATNICI:</t>
  </si>
  <si>
    <t>Osiguranje osoba od posljedice nesretnog slučaja - Sekcija III prema Tehničkoj specifikaciji - KORISNICI STUDENTSKOG DOMA</t>
  </si>
  <si>
    <t>Osiguranje osoba od posljedice nesretnog slučaja - Sekcija III prema Tehničkoj specifikaciji - GOSTI U TURISTIČKOM SMJEŠTAJU:</t>
  </si>
  <si>
    <t>Trajanje osiguranja: 16.07. - 30.08.2022. = 46 dana</t>
  </si>
  <si>
    <t>Osiguranje osoba od posljedice nesretnog slučaja - Sekcija III prema Tehničkoj specifikaciji - POSJETITELJI STUDENTSKOG RESTORANA:</t>
  </si>
  <si>
    <t>Osiguranje osoba od posljedice nesretnog slučaja - Sekcija III prema Tehničkoj specifikaciji - KORISNICI STUDENTSKOG SERVISA:</t>
  </si>
  <si>
    <t xml:space="preserve">Dnevna naknada za nesposobnost za rad </t>
  </si>
  <si>
    <t>PU221OP</t>
  </si>
  <si>
    <t>2012.</t>
  </si>
  <si>
    <t>PU989NE</t>
  </si>
  <si>
    <t>2009.</t>
  </si>
  <si>
    <t>M1 - CITROEN C4 1.6 HDI ADRIATIC</t>
  </si>
  <si>
    <t>N1 - CITROEN NEMO FG 1.4I</t>
  </si>
  <si>
    <t>24.07.2022.</t>
  </si>
  <si>
    <t>04.12.2022.</t>
  </si>
  <si>
    <t>17.07.2022.</t>
  </si>
  <si>
    <t>08.12.2022.</t>
  </si>
  <si>
    <t>2017 Ukupno</t>
  </si>
  <si>
    <t>Pregled likvidiranih šteta za razdoblje od 2017. - 2021. godine</t>
  </si>
  <si>
    <t>Broj kreveta: 136</t>
  </si>
  <si>
    <t>Ukupan broj noćenja = 6256</t>
  </si>
  <si>
    <t>Broj kreveta: 383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</si>
</sst>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[$-41A]d\.\ mmmm\ yyyy\."/>
    <numFmt numFmtId="167" formatCode="00000"/>
    <numFmt numFmtId="168" formatCode="0.0%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Arial Narrow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i/>
      <sz val="12"/>
      <name val="Calibri"/>
      <family val="2"/>
    </font>
    <font>
      <b/>
      <i/>
      <sz val="11"/>
      <name val="Calibri"/>
      <family val="2"/>
    </font>
    <font>
      <b/>
      <u val="single"/>
      <sz val="11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u val="single"/>
      <sz val="11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12"/>
      <color indexed="8"/>
      <name val="Calibri"/>
      <family val="2"/>
    </font>
    <font>
      <b/>
      <i/>
      <sz val="10"/>
      <name val="Calibri"/>
      <family val="2"/>
    </font>
    <font>
      <sz val="8"/>
      <color indexed="8"/>
      <name val="Calibri"/>
      <family val="2"/>
    </font>
    <font>
      <sz val="7"/>
      <name val="Calibri"/>
      <family val="2"/>
    </font>
    <font>
      <sz val="7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b/>
      <i/>
      <sz val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/>
      <top style="medium"/>
      <bottom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/>
      <top/>
      <bottom/>
    </border>
    <border>
      <left style="medium"/>
      <right style="hair"/>
      <top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979991"/>
      </left>
      <right/>
      <top style="thin">
        <color rgb="FF979991"/>
      </top>
      <bottom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</border>
    <border>
      <left/>
      <right style="hair"/>
      <top style="hair"/>
      <bottom style="hair"/>
    </border>
    <border>
      <left style="thin">
        <color rgb="FF979991"/>
      </left>
      <right/>
      <top style="thin">
        <color rgb="FF979991"/>
      </top>
      <bottom style="thin">
        <color rgb="FF979991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/>
      <top style="medium"/>
      <bottom style="medium"/>
    </border>
    <border>
      <left style="thin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medium"/>
      <right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hair"/>
      <right>
        <color indexed="63"/>
      </right>
      <top style="medium"/>
      <bottom style="hair"/>
    </border>
    <border>
      <left/>
      <right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hair"/>
      <bottom style="hair"/>
    </border>
    <border>
      <left style="medium"/>
      <right style="thin"/>
      <top/>
      <bottom/>
    </border>
    <border>
      <left style="medium"/>
      <right style="thin"/>
      <top>
        <color indexed="63"/>
      </top>
      <bottom style="double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/>
      <bottom/>
    </border>
    <border>
      <left style="thin"/>
      <right>
        <color indexed="63"/>
      </right>
      <top/>
      <bottom style="thin"/>
    </border>
    <border>
      <left style="medium"/>
      <right/>
      <top style="medium"/>
      <bottom/>
    </border>
    <border>
      <left/>
      <right/>
      <top style="thin">
        <color rgb="FF979991"/>
      </top>
      <bottom style="thin">
        <color rgb="FF979991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 horizontal="center"/>
      <protection/>
    </xf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8" fillId="0" borderId="0">
      <alignment horizontal="center" textRotation="90"/>
      <protection/>
    </xf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74">
    <xf numFmtId="0" fontId="0" fillId="0" borderId="0" xfId="0" applyFont="1" applyAlignment="1">
      <alignment/>
    </xf>
    <xf numFmtId="0" fontId="5" fillId="0" borderId="10" xfId="58" applyFont="1" applyFill="1" applyBorder="1" applyAlignment="1" applyProtection="1">
      <alignment vertical="center"/>
      <protection/>
    </xf>
    <xf numFmtId="4" fontId="5" fillId="0" borderId="11" xfId="58" applyNumberFormat="1" applyFont="1" applyFill="1" applyBorder="1" applyAlignment="1" applyProtection="1">
      <alignment vertical="center"/>
      <protection/>
    </xf>
    <xf numFmtId="0" fontId="5" fillId="0" borderId="12" xfId="58" applyFont="1" applyFill="1" applyBorder="1" applyAlignment="1" applyProtection="1">
      <alignment vertical="center"/>
      <protection/>
    </xf>
    <xf numFmtId="0" fontId="61" fillId="0" borderId="0" xfId="0" applyFont="1" applyAlignment="1">
      <alignment/>
    </xf>
    <xf numFmtId="0" fontId="32" fillId="0" borderId="0" xfId="0" applyFont="1" applyAlignment="1">
      <alignment/>
    </xf>
    <xf numFmtId="0" fontId="62" fillId="0" borderId="0" xfId="0" applyFont="1" applyFill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2" fillId="0" borderId="0" xfId="0" applyFont="1" applyAlignment="1">
      <alignment vertical="center" wrapText="1"/>
    </xf>
    <xf numFmtId="0" fontId="6" fillId="0" borderId="13" xfId="0" applyFont="1" applyBorder="1" applyAlignment="1">
      <alignment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1" fontId="4" fillId="0" borderId="19" xfId="60" applyNumberFormat="1" applyFont="1" applyFill="1" applyBorder="1" applyAlignment="1" applyProtection="1" quotePrefix="1">
      <alignment horizontal="center" vertical="center" wrapText="1"/>
      <protection/>
    </xf>
    <xf numFmtId="1" fontId="4" fillId="0" borderId="19" xfId="6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6" fillId="0" borderId="22" xfId="0" applyFont="1" applyBorder="1" applyAlignment="1">
      <alignment horizontal="left" vertical="center" wrapText="1"/>
    </xf>
    <xf numFmtId="0" fontId="2" fillId="0" borderId="0" xfId="60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horizontal="left" vertical="center" wrapText="1"/>
    </xf>
    <xf numFmtId="4" fontId="62" fillId="0" borderId="14" xfId="0" applyNumberFormat="1" applyFont="1" applyBorder="1" applyAlignment="1">
      <alignment horizontal="right" vertical="center" wrapText="1"/>
    </xf>
    <xf numFmtId="4" fontId="62" fillId="33" borderId="18" xfId="0" applyNumberFormat="1" applyFont="1" applyFill="1" applyBorder="1" applyAlignment="1">
      <alignment vertical="center" wrapText="1"/>
    </xf>
    <xf numFmtId="4" fontId="62" fillId="33" borderId="14" xfId="0" applyNumberFormat="1" applyFont="1" applyFill="1" applyBorder="1" applyAlignment="1">
      <alignment vertical="center" wrapText="1"/>
    </xf>
    <xf numFmtId="4" fontId="62" fillId="34" borderId="18" xfId="0" applyNumberFormat="1" applyFont="1" applyFill="1" applyBorder="1" applyAlignment="1">
      <alignment horizontal="center" vertical="center" wrapText="1"/>
    </xf>
    <xf numFmtId="4" fontId="62" fillId="34" borderId="14" xfId="0" applyNumberFormat="1" applyFont="1" applyFill="1" applyBorder="1" applyAlignment="1">
      <alignment horizontal="center" vertical="center" wrapText="1"/>
    </xf>
    <xf numFmtId="4" fontId="62" fillId="34" borderId="1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4" fontId="5" fillId="0" borderId="18" xfId="58" applyNumberFormat="1" applyFont="1" applyFill="1" applyBorder="1" applyAlignment="1" applyProtection="1">
      <alignment horizontal="center" vertical="center"/>
      <protection/>
    </xf>
    <xf numFmtId="4" fontId="5" fillId="0" borderId="14" xfId="58" applyNumberFormat="1" applyFont="1" applyFill="1" applyBorder="1" applyAlignment="1" applyProtection="1">
      <alignment horizontal="center" vertical="center"/>
      <protection/>
    </xf>
    <xf numFmtId="4" fontId="62" fillId="34" borderId="18" xfId="0" applyNumberFormat="1" applyFont="1" applyFill="1" applyBorder="1" applyAlignment="1">
      <alignment vertical="center" wrapText="1"/>
    </xf>
    <xf numFmtId="4" fontId="62" fillId="34" borderId="14" xfId="0" applyNumberFormat="1" applyFont="1" applyFill="1" applyBorder="1" applyAlignment="1">
      <alignment vertical="center" wrapText="1"/>
    </xf>
    <xf numFmtId="4" fontId="62" fillId="34" borderId="23" xfId="0" applyNumberFormat="1" applyFont="1" applyFill="1" applyBorder="1" applyAlignment="1">
      <alignment vertical="center" wrapText="1"/>
    </xf>
    <xf numFmtId="4" fontId="62" fillId="33" borderId="18" xfId="0" applyNumberFormat="1" applyFont="1" applyFill="1" applyBorder="1" applyAlignment="1">
      <alignment vertical="center" wrapText="1"/>
    </xf>
    <xf numFmtId="4" fontId="2" fillId="33" borderId="19" xfId="0" applyNumberFormat="1" applyFont="1" applyFill="1" applyBorder="1" applyAlignment="1">
      <alignment vertical="center" wrapText="1"/>
    </xf>
    <xf numFmtId="4" fontId="62" fillId="33" borderId="23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4" fontId="2" fillId="33" borderId="24" xfId="0" applyNumberFormat="1" applyFont="1" applyFill="1" applyBorder="1" applyAlignment="1">
      <alignment vertical="center" wrapText="1"/>
    </xf>
    <xf numFmtId="0" fontId="63" fillId="0" borderId="0" xfId="0" applyFont="1" applyAlignment="1">
      <alignment/>
    </xf>
    <xf numFmtId="0" fontId="0" fillId="0" borderId="0" xfId="0" applyAlignment="1">
      <alignment/>
    </xf>
    <xf numFmtId="0" fontId="4" fillId="34" borderId="14" xfId="0" applyFont="1" applyFill="1" applyBorder="1" applyAlignment="1" applyProtection="1">
      <alignment horizontal="center" wrapText="1"/>
      <protection locked="0"/>
    </xf>
    <xf numFmtId="4" fontId="4" fillId="33" borderId="25" xfId="0" applyNumberFormat="1" applyFont="1" applyFill="1" applyBorder="1" applyAlignment="1" applyProtection="1">
      <alignment horizontal="right" wrapText="1"/>
      <protection locked="0"/>
    </xf>
    <xf numFmtId="0" fontId="34" fillId="0" borderId="17" xfId="0" applyFont="1" applyBorder="1" applyAlignment="1" applyProtection="1">
      <alignment horizontal="center" vertical="center" wrapText="1"/>
      <protection/>
    </xf>
    <xf numFmtId="0" fontId="34" fillId="0" borderId="11" xfId="0" applyFont="1" applyBorder="1" applyAlignment="1" applyProtection="1">
      <alignment horizontal="center" vertical="center" wrapText="1"/>
      <protection/>
    </xf>
    <xf numFmtId="0" fontId="64" fillId="0" borderId="11" xfId="0" applyFont="1" applyBorder="1" applyAlignment="1">
      <alignment horizontal="center" vertical="center" wrapText="1"/>
    </xf>
    <xf numFmtId="0" fontId="34" fillId="0" borderId="14" xfId="0" applyFont="1" applyBorder="1" applyAlignment="1" applyProtection="1">
      <alignment horizontal="center" vertical="center" wrapText="1"/>
      <protection/>
    </xf>
    <xf numFmtId="3" fontId="4" fillId="34" borderId="14" xfId="0" applyNumberFormat="1" applyFont="1" applyFill="1" applyBorder="1" applyAlignment="1" applyProtection="1">
      <alignment horizontal="center" wrapText="1"/>
      <protection locked="0"/>
    </xf>
    <xf numFmtId="4" fontId="11" fillId="0" borderId="0" xfId="0" applyNumberFormat="1" applyFont="1" applyFill="1" applyBorder="1" applyAlignment="1" applyProtection="1">
      <alignment horizontal="right" wrapText="1"/>
      <protection/>
    </xf>
    <xf numFmtId="4" fontId="11" fillId="0" borderId="0" xfId="0" applyNumberFormat="1" applyFont="1" applyFill="1" applyBorder="1" applyAlignment="1" applyProtection="1">
      <alignment horizontal="right" wrapText="1"/>
      <protection locked="0"/>
    </xf>
    <xf numFmtId="4" fontId="11" fillId="33" borderId="26" xfId="0" applyNumberFormat="1" applyFont="1" applyFill="1" applyBorder="1" applyAlignment="1" applyProtection="1">
      <alignment horizontal="right" wrapText="1"/>
      <protection/>
    </xf>
    <xf numFmtId="4" fontId="11" fillId="33" borderId="27" xfId="0" applyNumberFormat="1" applyFont="1" applyFill="1" applyBorder="1" applyAlignment="1" applyProtection="1">
      <alignment horizontal="right" wrapText="1"/>
      <protection/>
    </xf>
    <xf numFmtId="4" fontId="6" fillId="0" borderId="11" xfId="0" applyNumberFormat="1" applyFont="1" applyBorder="1" applyAlignment="1">
      <alignment horizontal="center" vertical="center" wrapText="1"/>
    </xf>
    <xf numFmtId="0" fontId="5" fillId="0" borderId="13" xfId="58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horizontal="right" vertical="center" wrapText="1"/>
    </xf>
    <xf numFmtId="4" fontId="4" fillId="33" borderId="14" xfId="0" applyNumberFormat="1" applyFont="1" applyFill="1" applyBorder="1" applyAlignment="1" applyProtection="1">
      <alignment horizontal="right" wrapText="1"/>
      <protection locked="0"/>
    </xf>
    <xf numFmtId="4" fontId="6" fillId="0" borderId="0" xfId="60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>
      <alignment horizontal="right" vertical="center" wrapText="1"/>
    </xf>
    <xf numFmtId="0" fontId="8" fillId="0" borderId="0" xfId="0" applyFont="1" applyFill="1" applyAlignment="1">
      <alignment horizontal="left" vertical="center" wrapText="1"/>
    </xf>
    <xf numFmtId="0" fontId="62" fillId="0" borderId="23" xfId="0" applyFont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3" fontId="6" fillId="0" borderId="0" xfId="0" applyNumberFormat="1" applyFont="1" applyAlignment="1">
      <alignment horizontal="center"/>
    </xf>
    <xf numFmtId="0" fontId="32" fillId="0" borderId="0" xfId="0" applyFont="1" applyBorder="1" applyAlignment="1">
      <alignment/>
    </xf>
    <xf numFmtId="0" fontId="6" fillId="0" borderId="0" xfId="0" applyFont="1" applyAlignment="1">
      <alignment/>
    </xf>
    <xf numFmtId="0" fontId="62" fillId="0" borderId="0" xfId="0" applyFont="1" applyFill="1" applyAlignment="1">
      <alignment vertical="center"/>
    </xf>
    <xf numFmtId="0" fontId="62" fillId="0" borderId="0" xfId="0" applyFont="1" applyFill="1" applyAlignment="1">
      <alignment horizontal="center" vertical="center"/>
    </xf>
    <xf numFmtId="0" fontId="62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4" fontId="65" fillId="0" borderId="30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62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65" fillId="0" borderId="31" xfId="0" applyFont="1" applyFill="1" applyBorder="1" applyAlignment="1">
      <alignment vertical="center"/>
    </xf>
    <xf numFmtId="0" fontId="62" fillId="0" borderId="0" xfId="0" applyFont="1" applyFill="1" applyAlignment="1">
      <alignment horizontal="center"/>
    </xf>
    <xf numFmtId="4" fontId="62" fillId="0" borderId="0" xfId="0" applyNumberFormat="1" applyFont="1" applyFill="1" applyAlignment="1">
      <alignment horizontal="center" vertical="center"/>
    </xf>
    <xf numFmtId="0" fontId="62" fillId="0" borderId="0" xfId="0" applyFont="1" applyFill="1" applyAlignment="1">
      <alignment vertical="center" wrapText="1"/>
    </xf>
    <xf numFmtId="0" fontId="65" fillId="0" borderId="0" xfId="0" applyFont="1" applyFill="1" applyBorder="1" applyAlignment="1">
      <alignment vertical="center"/>
    </xf>
    <xf numFmtId="0" fontId="62" fillId="0" borderId="32" xfId="0" applyFont="1" applyFill="1" applyBorder="1" applyAlignment="1">
      <alignment horizontal="center" vertical="center"/>
    </xf>
    <xf numFmtId="4" fontId="62" fillId="0" borderId="3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2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0" fontId="66" fillId="0" borderId="19" xfId="0" applyFont="1" applyBorder="1" applyAlignment="1">
      <alignment horizontal="center" vertical="center" wrapText="1"/>
    </xf>
    <xf numFmtId="0" fontId="67" fillId="0" borderId="0" xfId="0" applyFont="1" applyAlignment="1">
      <alignment/>
    </xf>
    <xf numFmtId="0" fontId="5" fillId="0" borderId="20" xfId="59" applyFont="1" applyFill="1" applyBorder="1" applyAlignment="1" applyProtection="1">
      <alignment vertical="center"/>
      <protection/>
    </xf>
    <xf numFmtId="4" fontId="62" fillId="0" borderId="18" xfId="0" applyNumberFormat="1" applyFont="1" applyBorder="1" applyAlignment="1">
      <alignment horizontal="right" vertical="center" wrapText="1"/>
    </xf>
    <xf numFmtId="0" fontId="5" fillId="0" borderId="13" xfId="59" applyFont="1" applyFill="1" applyBorder="1" applyAlignment="1" applyProtection="1">
      <alignment vertical="center"/>
      <protection/>
    </xf>
    <xf numFmtId="0" fontId="5" fillId="0" borderId="15" xfId="58" applyFont="1" applyFill="1" applyBorder="1" applyAlignment="1" applyProtection="1">
      <alignment vertical="center"/>
      <protection/>
    </xf>
    <xf numFmtId="4" fontId="5" fillId="0" borderId="16" xfId="58" applyNumberFormat="1" applyFont="1" applyFill="1" applyBorder="1" applyAlignment="1" applyProtection="1">
      <alignment horizontal="center" vertical="center"/>
      <protection/>
    </xf>
    <xf numFmtId="4" fontId="62" fillId="0" borderId="16" xfId="0" applyNumberFormat="1" applyFont="1" applyBorder="1" applyAlignment="1">
      <alignment horizontal="right" vertical="center" wrapText="1"/>
    </xf>
    <xf numFmtId="4" fontId="62" fillId="34" borderId="16" xfId="0" applyNumberFormat="1" applyFont="1" applyFill="1" applyBorder="1" applyAlignment="1">
      <alignment vertical="center" wrapText="1"/>
    </xf>
    <xf numFmtId="4" fontId="62" fillId="33" borderId="34" xfId="0" applyNumberFormat="1" applyFont="1" applyFill="1" applyBorder="1" applyAlignment="1">
      <alignment vertical="center" wrapText="1"/>
    </xf>
    <xf numFmtId="4" fontId="62" fillId="33" borderId="35" xfId="0" applyNumberFormat="1" applyFont="1" applyFill="1" applyBorder="1" applyAlignment="1">
      <alignment vertical="center" wrapText="1"/>
    </xf>
    <xf numFmtId="4" fontId="62" fillId="33" borderId="36" xfId="0" applyNumberFormat="1" applyFont="1" applyFill="1" applyBorder="1" applyAlignment="1">
      <alignment vertical="center" wrapText="1"/>
    </xf>
    <xf numFmtId="0" fontId="59" fillId="0" borderId="0" xfId="0" applyFont="1" applyAlignment="1">
      <alignment/>
    </xf>
    <xf numFmtId="0" fontId="68" fillId="35" borderId="37" xfId="0" applyFont="1" applyFill="1" applyBorder="1" applyAlignment="1">
      <alignment horizontal="left" vertical="top" wrapText="1"/>
    </xf>
    <xf numFmtId="0" fontId="68" fillId="35" borderId="37" xfId="0" applyFont="1" applyFill="1" applyBorder="1" applyAlignment="1">
      <alignment horizontal="center" vertical="top" wrapText="1"/>
    </xf>
    <xf numFmtId="0" fontId="68" fillId="35" borderId="38" xfId="0" applyFont="1" applyFill="1" applyBorder="1" applyAlignment="1">
      <alignment horizontal="center" vertical="top" wrapText="1"/>
    </xf>
    <xf numFmtId="4" fontId="68" fillId="35" borderId="38" xfId="0" applyNumberFormat="1" applyFont="1" applyFill="1" applyBorder="1" applyAlignment="1">
      <alignment horizontal="right" vertical="top" wrapText="1"/>
    </xf>
    <xf numFmtId="4" fontId="6" fillId="0" borderId="25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4" fontId="62" fillId="0" borderId="0" xfId="0" applyNumberFormat="1" applyFont="1" applyFill="1" applyBorder="1" applyAlignment="1">
      <alignment horizontal="right" vertical="center" wrapText="1"/>
    </xf>
    <xf numFmtId="4" fontId="65" fillId="33" borderId="19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vertical="center" wrapText="1"/>
    </xf>
    <xf numFmtId="0" fontId="62" fillId="0" borderId="39" xfId="0" applyFont="1" applyFill="1" applyBorder="1" applyAlignment="1">
      <alignment horizontal="left" vertical="center"/>
    </xf>
    <xf numFmtId="0" fontId="62" fillId="0" borderId="23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62" fillId="0" borderId="39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center" wrapText="1"/>
    </xf>
    <xf numFmtId="9" fontId="4" fillId="0" borderId="14" xfId="0" applyNumberFormat="1" applyFont="1" applyBorder="1" applyAlignment="1">
      <alignment horizontal="center" wrapText="1"/>
    </xf>
    <xf numFmtId="4" fontId="4" fillId="0" borderId="14" xfId="0" applyNumberFormat="1" applyFont="1" applyBorder="1" applyAlignment="1">
      <alignment horizontal="center" wrapText="1"/>
    </xf>
    <xf numFmtId="0" fontId="63" fillId="0" borderId="37" xfId="0" applyFont="1" applyBorder="1" applyAlignment="1">
      <alignment vertical="top" wrapText="1"/>
    </xf>
    <xf numFmtId="0" fontId="63" fillId="0" borderId="40" xfId="0" applyFont="1" applyBorder="1" applyAlignment="1">
      <alignment horizontal="left" vertical="top" wrapText="1"/>
    </xf>
    <xf numFmtId="4" fontId="63" fillId="0" borderId="38" xfId="0" applyNumberFormat="1" applyFont="1" applyBorder="1" applyAlignment="1">
      <alignment horizontal="right" vertical="top" wrapText="1"/>
    </xf>
    <xf numFmtId="0" fontId="65" fillId="0" borderId="41" xfId="0" applyFont="1" applyFill="1" applyBorder="1" applyAlignment="1">
      <alignment horizontal="right" vertical="center"/>
    </xf>
    <xf numFmtId="0" fontId="65" fillId="0" borderId="42" xfId="0" applyFont="1" applyFill="1" applyBorder="1" applyAlignment="1">
      <alignment horizontal="right" vertical="center"/>
    </xf>
    <xf numFmtId="0" fontId="65" fillId="0" borderId="43" xfId="0" applyFont="1" applyFill="1" applyBorder="1" applyAlignment="1">
      <alignment horizontal="center" vertical="center"/>
    </xf>
    <xf numFmtId="0" fontId="65" fillId="0" borderId="26" xfId="0" applyFont="1" applyFill="1" applyBorder="1" applyAlignment="1">
      <alignment horizontal="center" vertical="center"/>
    </xf>
    <xf numFmtId="0" fontId="65" fillId="0" borderId="24" xfId="0" applyFont="1" applyFill="1" applyBorder="1" applyAlignment="1">
      <alignment horizontal="center" vertical="center"/>
    </xf>
    <xf numFmtId="0" fontId="65" fillId="0" borderId="44" xfId="0" applyFont="1" applyFill="1" applyBorder="1" applyAlignment="1">
      <alignment horizontal="center" vertical="center" wrapText="1"/>
    </xf>
    <xf numFmtId="0" fontId="65" fillId="0" borderId="45" xfId="0" applyFont="1" applyFill="1" applyBorder="1" applyAlignment="1">
      <alignment horizontal="center" vertical="center" wrapText="1"/>
    </xf>
    <xf numFmtId="0" fontId="65" fillId="0" borderId="46" xfId="0" applyFont="1" applyFill="1" applyBorder="1" applyAlignment="1">
      <alignment horizontal="center" vertical="center" wrapText="1"/>
    </xf>
    <xf numFmtId="0" fontId="65" fillId="0" borderId="47" xfId="0" applyFont="1" applyFill="1" applyBorder="1" applyAlignment="1">
      <alignment horizontal="center" vertical="center" wrapText="1"/>
    </xf>
    <xf numFmtId="0" fontId="65" fillId="0" borderId="48" xfId="0" applyFont="1" applyFill="1" applyBorder="1" applyAlignment="1">
      <alignment horizontal="center" vertical="center" wrapText="1"/>
    </xf>
    <xf numFmtId="0" fontId="65" fillId="0" borderId="49" xfId="0" applyFont="1" applyFill="1" applyBorder="1" applyAlignment="1">
      <alignment horizontal="center" vertical="center" wrapText="1"/>
    </xf>
    <xf numFmtId="0" fontId="65" fillId="0" borderId="50" xfId="0" applyFont="1" applyFill="1" applyBorder="1" applyAlignment="1">
      <alignment horizontal="center" vertical="center" wrapText="1"/>
    </xf>
    <xf numFmtId="0" fontId="65" fillId="0" borderId="51" xfId="0" applyFont="1" applyFill="1" applyBorder="1" applyAlignment="1">
      <alignment horizontal="center" vertical="center" wrapText="1"/>
    </xf>
    <xf numFmtId="0" fontId="62" fillId="0" borderId="52" xfId="0" applyFont="1" applyFill="1" applyBorder="1" applyAlignment="1">
      <alignment horizontal="left" vertical="center"/>
    </xf>
    <xf numFmtId="0" fontId="62" fillId="0" borderId="39" xfId="0" applyFont="1" applyFill="1" applyBorder="1" applyAlignment="1">
      <alignment horizontal="left" vertical="center"/>
    </xf>
    <xf numFmtId="0" fontId="62" fillId="0" borderId="53" xfId="0" applyFont="1" applyFill="1" applyBorder="1" applyAlignment="1">
      <alignment horizontal="left" vertical="center"/>
    </xf>
    <xf numFmtId="0" fontId="62" fillId="0" borderId="54" xfId="0" applyFont="1" applyFill="1" applyBorder="1" applyAlignment="1">
      <alignment horizontal="left" vertical="center"/>
    </xf>
    <xf numFmtId="0" fontId="65" fillId="0" borderId="55" xfId="0" applyFont="1" applyFill="1" applyBorder="1" applyAlignment="1">
      <alignment horizontal="left" vertical="center"/>
    </xf>
    <xf numFmtId="4" fontId="62" fillId="0" borderId="53" xfId="0" applyNumberFormat="1" applyFont="1" applyFill="1" applyBorder="1" applyAlignment="1">
      <alignment horizontal="center" vertical="center"/>
    </xf>
    <xf numFmtId="4" fontId="62" fillId="0" borderId="33" xfId="0" applyNumberFormat="1" applyFont="1" applyFill="1" applyBorder="1" applyAlignment="1">
      <alignment horizontal="center" vertical="center"/>
    </xf>
    <xf numFmtId="4" fontId="65" fillId="0" borderId="56" xfId="0" applyNumberFormat="1" applyFont="1" applyFill="1" applyBorder="1" applyAlignment="1">
      <alignment horizontal="center" vertical="center"/>
    </xf>
    <xf numFmtId="4" fontId="65" fillId="0" borderId="30" xfId="0" applyNumberFormat="1" applyFont="1" applyFill="1" applyBorder="1" applyAlignment="1">
      <alignment horizontal="center" vertical="center"/>
    </xf>
    <xf numFmtId="0" fontId="65" fillId="0" borderId="57" xfId="0" applyFont="1" applyBorder="1" applyAlignment="1">
      <alignment horizontal="center" vertical="center" wrapText="1"/>
    </xf>
    <xf numFmtId="0" fontId="65" fillId="0" borderId="58" xfId="0" applyFont="1" applyBorder="1" applyAlignment="1">
      <alignment horizontal="center" vertical="center" wrapText="1"/>
    </xf>
    <xf numFmtId="0" fontId="65" fillId="0" borderId="59" xfId="0" applyFont="1" applyBorder="1" applyAlignment="1">
      <alignment horizontal="center" vertical="center" wrapText="1"/>
    </xf>
    <xf numFmtId="4" fontId="62" fillId="0" borderId="23" xfId="0" applyNumberFormat="1" applyFont="1" applyBorder="1" applyAlignment="1">
      <alignment horizontal="right" vertical="center" wrapText="1"/>
    </xf>
    <xf numFmtId="4" fontId="62" fillId="0" borderId="11" xfId="0" applyNumberFormat="1" applyFont="1" applyBorder="1" applyAlignment="1">
      <alignment horizontal="right" vertical="center" wrapText="1"/>
    </xf>
    <xf numFmtId="0" fontId="2" fillId="0" borderId="43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62" fillId="0" borderId="60" xfId="0" applyFont="1" applyFill="1" applyBorder="1" applyAlignment="1">
      <alignment horizontal="left" vertical="center"/>
    </xf>
    <xf numFmtId="0" fontId="62" fillId="0" borderId="61" xfId="0" applyFont="1" applyFill="1" applyBorder="1" applyAlignment="1">
      <alignment horizontal="left" vertical="center"/>
    </xf>
    <xf numFmtId="0" fontId="62" fillId="0" borderId="62" xfId="0" applyFont="1" applyFill="1" applyBorder="1" applyAlignment="1">
      <alignment horizontal="left" vertical="center"/>
    </xf>
    <xf numFmtId="4" fontId="62" fillId="0" borderId="60" xfId="0" applyNumberFormat="1" applyFont="1" applyFill="1" applyBorder="1" applyAlignment="1">
      <alignment horizontal="center" vertical="center"/>
    </xf>
    <xf numFmtId="4" fontId="62" fillId="0" borderId="63" xfId="0" applyNumberFormat="1" applyFont="1" applyFill="1" applyBorder="1" applyAlignment="1">
      <alignment horizontal="center" vertical="center"/>
    </xf>
    <xf numFmtId="0" fontId="65" fillId="0" borderId="22" xfId="0" applyFont="1" applyFill="1" applyBorder="1" applyAlignment="1">
      <alignment horizontal="left" vertical="center"/>
    </xf>
    <xf numFmtId="0" fontId="65" fillId="0" borderId="64" xfId="0" applyFont="1" applyFill="1" applyBorder="1" applyAlignment="1">
      <alignment horizontal="left" vertical="center"/>
    </xf>
    <xf numFmtId="0" fontId="65" fillId="0" borderId="61" xfId="0" applyFont="1" applyFill="1" applyBorder="1" applyAlignment="1">
      <alignment horizontal="left" vertical="center"/>
    </xf>
    <xf numFmtId="0" fontId="65" fillId="0" borderId="63" xfId="0" applyFont="1" applyFill="1" applyBorder="1" applyAlignment="1">
      <alignment horizontal="left" vertical="center"/>
    </xf>
    <xf numFmtId="4" fontId="62" fillId="33" borderId="23" xfId="0" applyNumberFormat="1" applyFont="1" applyFill="1" applyBorder="1" applyAlignment="1">
      <alignment horizontal="right" vertical="center" wrapText="1"/>
    </xf>
    <xf numFmtId="4" fontId="62" fillId="33" borderId="11" xfId="0" applyNumberFormat="1" applyFont="1" applyFill="1" applyBorder="1" applyAlignment="1">
      <alignment horizontal="right" vertical="center" wrapText="1"/>
    </xf>
    <xf numFmtId="0" fontId="65" fillId="0" borderId="65" xfId="0" applyFont="1" applyFill="1" applyBorder="1" applyAlignment="1">
      <alignment horizontal="right" vertical="center"/>
    </xf>
    <xf numFmtId="0" fontId="65" fillId="0" borderId="43" xfId="0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center" vertical="center" wrapText="1"/>
    </xf>
    <xf numFmtId="0" fontId="65" fillId="0" borderId="66" xfId="0" applyFont="1" applyFill="1" applyBorder="1" applyAlignment="1">
      <alignment horizontal="center" vertical="center" wrapText="1"/>
    </xf>
    <xf numFmtId="0" fontId="65" fillId="0" borderId="67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4" fontId="62" fillId="0" borderId="29" xfId="0" applyNumberFormat="1" applyFont="1" applyFill="1" applyBorder="1" applyAlignment="1">
      <alignment horizontal="center" vertical="center"/>
    </xf>
    <xf numFmtId="4" fontId="62" fillId="0" borderId="68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2" fillId="34" borderId="57" xfId="0" applyFont="1" applyFill="1" applyBorder="1" applyAlignment="1">
      <alignment horizontal="center" vertical="center" wrapText="1"/>
    </xf>
    <xf numFmtId="0" fontId="2" fillId="34" borderId="58" xfId="0" applyFont="1" applyFill="1" applyBorder="1" applyAlignment="1">
      <alignment horizontal="center" vertical="center" wrapText="1"/>
    </xf>
    <xf numFmtId="0" fontId="2" fillId="34" borderId="59" xfId="0" applyFont="1" applyFill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4" fontId="6" fillId="0" borderId="23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4" fontId="62" fillId="34" borderId="23" xfId="0" applyNumberFormat="1" applyFont="1" applyFill="1" applyBorder="1" applyAlignment="1">
      <alignment horizontal="center" vertical="center" wrapText="1"/>
    </xf>
    <xf numFmtId="4" fontId="62" fillId="34" borderId="11" xfId="0" applyNumberFormat="1" applyFont="1" applyFill="1" applyBorder="1" applyAlignment="1">
      <alignment horizontal="center" vertical="center" wrapText="1"/>
    </xf>
    <xf numFmtId="0" fontId="65" fillId="0" borderId="48" xfId="0" applyFont="1" applyFill="1" applyBorder="1" applyAlignment="1">
      <alignment horizontal="center" vertical="center"/>
    </xf>
    <xf numFmtId="0" fontId="65" fillId="0" borderId="69" xfId="0" applyFont="1" applyFill="1" applyBorder="1" applyAlignment="1">
      <alignment horizontal="center" vertical="center"/>
    </xf>
    <xf numFmtId="0" fontId="65" fillId="0" borderId="70" xfId="0" applyFont="1" applyFill="1" applyBorder="1" applyAlignment="1">
      <alignment horizontal="center" vertical="center"/>
    </xf>
    <xf numFmtId="0" fontId="65" fillId="0" borderId="49" xfId="0" applyFont="1" applyFill="1" applyBorder="1" applyAlignment="1">
      <alignment horizontal="center" vertical="center"/>
    </xf>
    <xf numFmtId="0" fontId="65" fillId="0" borderId="71" xfId="0" applyFont="1" applyFill="1" applyBorder="1" applyAlignment="1">
      <alignment horizontal="center" vertical="center"/>
    </xf>
    <xf numFmtId="0" fontId="65" fillId="0" borderId="72" xfId="0" applyFont="1" applyFill="1" applyBorder="1" applyAlignment="1">
      <alignment horizontal="center" vertical="center"/>
    </xf>
    <xf numFmtId="4" fontId="65" fillId="0" borderId="73" xfId="0" applyNumberFormat="1" applyFont="1" applyFill="1" applyBorder="1" applyAlignment="1">
      <alignment horizontal="center" vertical="center" wrapText="1"/>
    </xf>
    <xf numFmtId="4" fontId="65" fillId="0" borderId="74" xfId="0" applyNumberFormat="1" applyFont="1" applyFill="1" applyBorder="1" applyAlignment="1">
      <alignment horizontal="center" vertical="center" wrapText="1"/>
    </xf>
    <xf numFmtId="4" fontId="65" fillId="0" borderId="75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65" fillId="0" borderId="76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77" xfId="0" applyFont="1" applyFill="1" applyBorder="1" applyAlignment="1">
      <alignment horizontal="center" vertical="center" wrapText="1"/>
    </xf>
    <xf numFmtId="0" fontId="65" fillId="0" borderId="78" xfId="0" applyFont="1" applyFill="1" applyBorder="1" applyAlignment="1">
      <alignment horizontal="left" vertical="center"/>
    </xf>
    <xf numFmtId="0" fontId="65" fillId="0" borderId="79" xfId="0" applyFont="1" applyFill="1" applyBorder="1" applyAlignment="1">
      <alignment horizontal="left" vertical="center"/>
    </xf>
    <xf numFmtId="0" fontId="65" fillId="0" borderId="17" xfId="0" applyFont="1" applyFill="1" applyBorder="1" applyAlignment="1">
      <alignment horizontal="center" vertical="center" wrapText="1"/>
    </xf>
    <xf numFmtId="0" fontId="62" fillId="0" borderId="2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80" xfId="0" applyFont="1" applyFill="1" applyBorder="1" applyAlignment="1">
      <alignment horizontal="left" vertical="center" wrapText="1"/>
    </xf>
    <xf numFmtId="0" fontId="4" fillId="0" borderId="81" xfId="0" applyFont="1" applyFill="1" applyBorder="1" applyAlignment="1">
      <alignment horizontal="left" vertical="center" wrapText="1"/>
    </xf>
    <xf numFmtId="0" fontId="4" fillId="0" borderId="82" xfId="0" applyFont="1" applyFill="1" applyBorder="1" applyAlignment="1">
      <alignment horizontal="left" vertical="center" wrapText="1"/>
    </xf>
    <xf numFmtId="0" fontId="4" fillId="0" borderId="83" xfId="0" applyFont="1" applyFill="1" applyBorder="1" applyAlignment="1">
      <alignment horizontal="left" vertical="center" wrapText="1"/>
    </xf>
    <xf numFmtId="0" fontId="4" fillId="0" borderId="84" xfId="0" applyFont="1" applyFill="1" applyBorder="1" applyAlignment="1">
      <alignment horizontal="left" vertical="center" wrapText="1"/>
    </xf>
    <xf numFmtId="0" fontId="2" fillId="34" borderId="57" xfId="60" applyFont="1" applyFill="1" applyBorder="1" applyAlignment="1" applyProtection="1">
      <alignment horizontal="center" vertical="center" wrapText="1"/>
      <protection/>
    </xf>
    <xf numFmtId="0" fontId="2" fillId="34" borderId="58" xfId="60" applyFont="1" applyFill="1" applyBorder="1" applyAlignment="1" applyProtection="1">
      <alignment horizontal="center" vertical="center" wrapText="1"/>
      <protection/>
    </xf>
    <xf numFmtId="0" fontId="2" fillId="34" borderId="59" xfId="60" applyFont="1" applyFill="1" applyBorder="1" applyAlignment="1" applyProtection="1">
      <alignment horizontal="center" vertical="center" wrapText="1"/>
      <protection/>
    </xf>
    <xf numFmtId="0" fontId="2" fillId="0" borderId="57" xfId="60" applyFont="1" applyFill="1" applyBorder="1" applyAlignment="1" applyProtection="1">
      <alignment horizontal="center" vertical="center" wrapText="1"/>
      <protection/>
    </xf>
    <xf numFmtId="0" fontId="2" fillId="0" borderId="58" xfId="60" applyFont="1" applyFill="1" applyBorder="1" applyAlignment="1" applyProtection="1">
      <alignment horizontal="center" vertical="center" wrapText="1"/>
      <protection/>
    </xf>
    <xf numFmtId="0" fontId="2" fillId="0" borderId="59" xfId="60" applyFont="1" applyFill="1" applyBorder="1" applyAlignment="1" applyProtection="1">
      <alignment horizontal="center" vertical="center" wrapText="1"/>
      <protection/>
    </xf>
    <xf numFmtId="0" fontId="4" fillId="0" borderId="85" xfId="0" applyFont="1" applyFill="1" applyBorder="1" applyAlignment="1">
      <alignment horizontal="left" vertical="center" wrapText="1"/>
    </xf>
    <xf numFmtId="0" fontId="4" fillId="0" borderId="86" xfId="0" applyFont="1" applyFill="1" applyBorder="1" applyAlignment="1">
      <alignment horizontal="left" vertical="center" wrapText="1"/>
    </xf>
    <xf numFmtId="0" fontId="4" fillId="0" borderId="87" xfId="0" applyFont="1" applyFill="1" applyBorder="1" applyAlignment="1">
      <alignment horizontal="left" vertical="center" wrapText="1"/>
    </xf>
    <xf numFmtId="0" fontId="7" fillId="0" borderId="43" xfId="58" applyFont="1" applyFill="1" applyBorder="1" applyAlignment="1" applyProtection="1">
      <alignment horizontal="center" vertical="center"/>
      <protection/>
    </xf>
    <xf numFmtId="0" fontId="7" fillId="0" borderId="26" xfId="58" applyFont="1" applyFill="1" applyBorder="1" applyAlignment="1" applyProtection="1">
      <alignment horizontal="center" vertical="center"/>
      <protection/>
    </xf>
    <xf numFmtId="0" fontId="32" fillId="0" borderId="0" xfId="0" applyFont="1" applyBorder="1" applyAlignment="1">
      <alignment horizontal="left" vertical="center" wrapText="1"/>
    </xf>
    <xf numFmtId="4" fontId="5" fillId="0" borderId="18" xfId="58" applyNumberFormat="1" applyFont="1" applyFill="1" applyBorder="1" applyAlignment="1" applyProtection="1">
      <alignment horizontal="center" vertical="center" wrapText="1"/>
      <protection/>
    </xf>
    <xf numFmtId="4" fontId="5" fillId="0" borderId="14" xfId="58" applyNumberFormat="1" applyFont="1" applyFill="1" applyBorder="1" applyAlignment="1" applyProtection="1">
      <alignment horizontal="center" vertical="center" wrapText="1"/>
      <protection/>
    </xf>
    <xf numFmtId="4" fontId="5" fillId="0" borderId="16" xfId="58" applyNumberFormat="1" applyFont="1" applyFill="1" applyBorder="1" applyAlignment="1" applyProtection="1">
      <alignment horizontal="center" vertical="center" wrapText="1"/>
      <protection/>
    </xf>
    <xf numFmtId="4" fontId="5" fillId="0" borderId="76" xfId="58" applyNumberFormat="1" applyFont="1" applyFill="1" applyBorder="1" applyAlignment="1" applyProtection="1">
      <alignment horizontal="center" vertical="center"/>
      <protection/>
    </xf>
    <xf numFmtId="4" fontId="5" fillId="0" borderId="88" xfId="58" applyNumberFormat="1" applyFont="1" applyFill="1" applyBorder="1" applyAlignment="1" applyProtection="1">
      <alignment horizontal="center" vertical="center"/>
      <protection/>
    </xf>
    <xf numFmtId="4" fontId="5" fillId="0" borderId="89" xfId="58" applyNumberFormat="1" applyFont="1" applyFill="1" applyBorder="1" applyAlignment="1" applyProtection="1">
      <alignment horizontal="center" vertical="center"/>
      <protection/>
    </xf>
    <xf numFmtId="4" fontId="2" fillId="0" borderId="57" xfId="60" applyNumberFormat="1" applyFont="1" applyFill="1" applyBorder="1" applyAlignment="1" applyProtection="1" quotePrefix="1">
      <alignment horizontal="center" vertical="center" wrapText="1"/>
      <protection/>
    </xf>
    <xf numFmtId="4" fontId="2" fillId="0" borderId="58" xfId="60" applyNumberFormat="1" applyFont="1" applyFill="1" applyBorder="1" applyAlignment="1" applyProtection="1" quotePrefix="1">
      <alignment horizontal="center" vertical="center" wrapText="1"/>
      <protection/>
    </xf>
    <xf numFmtId="4" fontId="2" fillId="0" borderId="59" xfId="60" applyNumberFormat="1" applyFont="1" applyFill="1" applyBorder="1" applyAlignment="1" applyProtection="1" quotePrefix="1">
      <alignment horizontal="center" vertical="center" wrapText="1"/>
      <protection/>
    </xf>
    <xf numFmtId="0" fontId="8" fillId="0" borderId="0" xfId="0" applyFont="1" applyFill="1" applyAlignment="1">
      <alignment horizontal="left" wrapText="1"/>
    </xf>
    <xf numFmtId="0" fontId="68" fillId="0" borderId="49" xfId="0" applyFont="1" applyBorder="1" applyAlignment="1">
      <alignment horizontal="center" vertical="center" wrapText="1"/>
    </xf>
    <xf numFmtId="0" fontId="68" fillId="0" borderId="71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39" fillId="5" borderId="43" xfId="0" applyFont="1" applyFill="1" applyBorder="1" applyAlignment="1" applyProtection="1">
      <alignment horizontal="center" wrapText="1"/>
      <protection/>
    </xf>
    <xf numFmtId="0" fontId="39" fillId="5" borderId="26" xfId="0" applyFont="1" applyFill="1" applyBorder="1" applyAlignment="1" applyProtection="1">
      <alignment horizontal="center" wrapText="1"/>
      <protection/>
    </xf>
    <xf numFmtId="0" fontId="39" fillId="5" borderId="24" xfId="0" applyFont="1" applyFill="1" applyBorder="1" applyAlignment="1" applyProtection="1">
      <alignment horizontal="center" wrapText="1"/>
      <protection/>
    </xf>
    <xf numFmtId="0" fontId="11" fillId="0" borderId="48" xfId="0" applyFont="1" applyBorder="1" applyAlignment="1" applyProtection="1">
      <alignment horizontal="center" vertical="center" wrapText="1"/>
      <protection/>
    </xf>
    <xf numFmtId="0" fontId="11" fillId="0" borderId="69" xfId="0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center" vertical="center" wrapText="1"/>
      <protection/>
    </xf>
    <xf numFmtId="0" fontId="11" fillId="0" borderId="49" xfId="0" applyFont="1" applyBorder="1" applyAlignment="1" applyProtection="1">
      <alignment horizontal="center" vertical="center" wrapText="1"/>
      <protection/>
    </xf>
    <xf numFmtId="0" fontId="11" fillId="0" borderId="7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1" fillId="0" borderId="44" xfId="0" applyFont="1" applyBorder="1" applyAlignment="1" applyProtection="1">
      <alignment horizontal="center" vertical="center" wrapText="1"/>
      <protection/>
    </xf>
    <xf numFmtId="0" fontId="11" fillId="0" borderId="90" xfId="0" applyFont="1" applyBorder="1" applyAlignment="1" applyProtection="1">
      <alignment horizontal="center" vertical="center" wrapText="1"/>
      <protection/>
    </xf>
    <xf numFmtId="0" fontId="11" fillId="0" borderId="91" xfId="0" applyFont="1" applyBorder="1" applyAlignment="1" applyProtection="1">
      <alignment horizontal="center" vertical="center" wrapText="1"/>
      <protection/>
    </xf>
    <xf numFmtId="0" fontId="11" fillId="0" borderId="43" xfId="0" applyFont="1" applyBorder="1" applyAlignment="1">
      <alignment horizontal="right" vertical="center" wrapText="1"/>
    </xf>
    <xf numFmtId="0" fontId="11" fillId="0" borderId="26" xfId="0" applyFont="1" applyBorder="1" applyAlignment="1">
      <alignment horizontal="right" vertical="center" wrapText="1"/>
    </xf>
    <xf numFmtId="0" fontId="11" fillId="0" borderId="66" xfId="0" applyFont="1" applyBorder="1" applyAlignment="1">
      <alignment horizontal="right" vertical="center" wrapText="1"/>
    </xf>
    <xf numFmtId="0" fontId="40" fillId="35" borderId="92" xfId="0" applyFont="1" applyFill="1" applyBorder="1" applyAlignment="1">
      <alignment horizontal="center" vertical="center" wrapText="1"/>
    </xf>
    <xf numFmtId="0" fontId="40" fillId="35" borderId="31" xfId="0" applyFont="1" applyFill="1" applyBorder="1" applyAlignment="1">
      <alignment horizontal="center" vertical="center" wrapText="1"/>
    </xf>
    <xf numFmtId="0" fontId="40" fillId="35" borderId="78" xfId="0" applyFont="1" applyFill="1" applyBorder="1" applyAlignment="1">
      <alignment horizontal="center" vertical="center" wrapText="1"/>
    </xf>
    <xf numFmtId="4" fontId="40" fillId="0" borderId="57" xfId="0" applyNumberFormat="1" applyFont="1" applyFill="1" applyBorder="1" applyAlignment="1">
      <alignment horizontal="center" vertical="center" wrapText="1"/>
    </xf>
    <xf numFmtId="4" fontId="40" fillId="0" borderId="58" xfId="0" applyNumberFormat="1" applyFont="1" applyFill="1" applyBorder="1" applyAlignment="1">
      <alignment horizontal="center" vertical="center" wrapText="1"/>
    </xf>
    <xf numFmtId="4" fontId="40" fillId="0" borderId="59" xfId="0" applyNumberFormat="1" applyFont="1" applyFill="1" applyBorder="1" applyAlignment="1">
      <alignment horizontal="center" vertical="center" wrapText="1"/>
    </xf>
    <xf numFmtId="0" fontId="41" fillId="35" borderId="57" xfId="0" applyFont="1" applyFill="1" applyBorder="1" applyAlignment="1">
      <alignment horizontal="center" vertical="center" wrapText="1"/>
    </xf>
    <xf numFmtId="0" fontId="41" fillId="35" borderId="58" xfId="0" applyFont="1" applyFill="1" applyBorder="1" applyAlignment="1">
      <alignment horizontal="center" vertical="center" wrapText="1"/>
    </xf>
    <xf numFmtId="0" fontId="41" fillId="35" borderId="59" xfId="0" applyFont="1" applyFill="1" applyBorder="1" applyAlignment="1">
      <alignment horizontal="center" vertical="center" wrapText="1"/>
    </xf>
    <xf numFmtId="0" fontId="41" fillId="35" borderId="92" xfId="0" applyFont="1" applyFill="1" applyBorder="1" applyAlignment="1">
      <alignment horizontal="center" vertical="center" wrapText="1"/>
    </xf>
    <xf numFmtId="0" fontId="41" fillId="35" borderId="31" xfId="0" applyFont="1" applyFill="1" applyBorder="1" applyAlignment="1">
      <alignment horizontal="center" vertical="center" wrapText="1"/>
    </xf>
    <xf numFmtId="0" fontId="41" fillId="35" borderId="78" xfId="0" applyFont="1" applyFill="1" applyBorder="1" applyAlignment="1">
      <alignment horizontal="center" vertical="center" wrapText="1"/>
    </xf>
    <xf numFmtId="4" fontId="41" fillId="0" borderId="57" xfId="0" applyNumberFormat="1" applyFont="1" applyFill="1" applyBorder="1" applyAlignment="1">
      <alignment horizontal="center" vertical="center" wrapText="1"/>
    </xf>
    <xf numFmtId="4" fontId="41" fillId="0" borderId="58" xfId="0" applyNumberFormat="1" applyFont="1" applyFill="1" applyBorder="1" applyAlignment="1">
      <alignment horizontal="center" vertical="center" wrapText="1"/>
    </xf>
    <xf numFmtId="4" fontId="41" fillId="0" borderId="59" xfId="0" applyNumberFormat="1" applyFont="1" applyFill="1" applyBorder="1" applyAlignment="1">
      <alignment horizontal="center" vertical="center" wrapText="1"/>
    </xf>
    <xf numFmtId="0" fontId="68" fillId="0" borderId="40" xfId="0" applyFont="1" applyBorder="1" applyAlignment="1">
      <alignment horizontal="right" vertical="top" wrapText="1"/>
    </xf>
    <xf numFmtId="0" fontId="68" fillId="0" borderId="93" xfId="0" applyFont="1" applyBorder="1" applyAlignment="1">
      <alignment horizontal="right" vertical="top" wrapText="1"/>
    </xf>
    <xf numFmtId="0" fontId="11" fillId="35" borderId="40" xfId="0" applyFont="1" applyFill="1" applyBorder="1" applyAlignment="1">
      <alignment horizontal="right" vertical="top" wrapText="1"/>
    </xf>
    <xf numFmtId="0" fontId="11" fillId="35" borderId="93" xfId="0" applyFont="1" applyFill="1" applyBorder="1" applyAlignment="1">
      <alignment horizontal="right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" xfId="48"/>
    <cellStyle name="Heading 1" xfId="49"/>
    <cellStyle name="Heading 2" xfId="50"/>
    <cellStyle name="Heading 3" xfId="51"/>
    <cellStyle name="Heading 4" xfId="52"/>
    <cellStyle name="Heading1" xfId="53"/>
    <cellStyle name="Input" xfId="54"/>
    <cellStyle name="Linked Cell" xfId="55"/>
    <cellStyle name="Neutral" xfId="56"/>
    <cellStyle name="Normal 2" xfId="57"/>
    <cellStyle name="Normal 6" xfId="58"/>
    <cellStyle name="Normal 6 2" xfId="59"/>
    <cellStyle name="Normal_ND03-Sažetak" xfId="60"/>
    <cellStyle name="Note" xfId="61"/>
    <cellStyle name="Output" xfId="62"/>
    <cellStyle name="Percent" xfId="63"/>
    <cellStyle name="Result" xfId="64"/>
    <cellStyle name="Result2" xfId="65"/>
    <cellStyle name="Title" xfId="66"/>
    <cellStyle name="Total" xfId="67"/>
    <cellStyle name="Warning Text" xfId="68"/>
    <cellStyle name="Zarez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76"/>
  <sheetViews>
    <sheetView tabSelected="1" workbookViewId="0" topLeftCell="A1">
      <selection activeCell="J45" sqref="J45"/>
    </sheetView>
  </sheetViews>
  <sheetFormatPr defaultColWidth="68.7109375" defaultRowHeight="15"/>
  <cols>
    <col min="1" max="1" width="72.7109375" style="46" customWidth="1"/>
    <col min="2" max="2" width="12.7109375" style="46" customWidth="1"/>
    <col min="3" max="3" width="12.00390625" style="46" customWidth="1"/>
    <col min="4" max="4" width="13.7109375" style="46" customWidth="1"/>
    <col min="5" max="5" width="9.7109375" style="46" customWidth="1"/>
    <col min="6" max="7" width="10.7109375" style="46" customWidth="1"/>
    <col min="8" max="8" width="4.140625" style="46" customWidth="1"/>
    <col min="9" max="9" width="6.8515625" style="46" customWidth="1"/>
    <col min="10" max="10" width="38.28125" style="46" customWidth="1"/>
    <col min="11" max="11" width="12.00390625" style="46" customWidth="1"/>
    <col min="12" max="12" width="17.00390625" style="46" customWidth="1"/>
    <col min="13" max="13" width="14.28125" style="46" customWidth="1"/>
    <col min="14" max="14" width="18.28125" style="46" customWidth="1"/>
    <col min="15" max="16" width="18.8515625" style="46" customWidth="1"/>
    <col min="17" max="17" width="17.57421875" style="46" customWidth="1"/>
    <col min="18" max="18" width="11.57421875" style="46" customWidth="1"/>
    <col min="19" max="19" width="2.8515625" style="46" customWidth="1"/>
    <col min="20" max="21" width="11.421875" style="46" customWidth="1"/>
    <col min="22" max="16384" width="68.7109375" style="46" customWidth="1"/>
  </cols>
  <sheetData>
    <row r="1" spans="1:20" ht="15.75">
      <c r="A1" s="174" t="s">
        <v>26</v>
      </c>
      <c r="B1" s="174"/>
      <c r="I1" s="5" t="s">
        <v>68</v>
      </c>
      <c r="J1" s="60"/>
      <c r="K1" s="60"/>
      <c r="L1" s="60"/>
      <c r="M1" s="60"/>
      <c r="N1" s="60"/>
      <c r="O1" s="60"/>
      <c r="P1" s="60"/>
      <c r="Q1" s="60"/>
      <c r="R1" s="60"/>
      <c r="S1" s="54"/>
      <c r="T1" s="55"/>
    </row>
    <row r="2" ht="15.75" thickBot="1"/>
    <row r="3" spans="1:12" ht="16.5" thickBot="1">
      <c r="A3" s="34" t="s">
        <v>44</v>
      </c>
      <c r="B3" s="26"/>
      <c r="C3" s="6"/>
      <c r="D3" s="6"/>
      <c r="E3" s="6"/>
      <c r="F3" s="6"/>
      <c r="G3" s="6"/>
      <c r="I3" s="127" t="s">
        <v>73</v>
      </c>
      <c r="J3" s="128"/>
      <c r="K3" s="128"/>
      <c r="L3" s="129"/>
    </row>
    <row r="4" spans="1:12" ht="15">
      <c r="A4" s="66" t="s">
        <v>113</v>
      </c>
      <c r="B4" s="67"/>
      <c r="C4" s="6"/>
      <c r="D4" s="6"/>
      <c r="E4" s="6"/>
      <c r="F4" s="6"/>
      <c r="G4" s="6"/>
      <c r="I4" s="189" t="s">
        <v>74</v>
      </c>
      <c r="J4" s="192" t="s">
        <v>75</v>
      </c>
      <c r="K4" s="198" t="s">
        <v>76</v>
      </c>
      <c r="L4" s="195" t="s">
        <v>90</v>
      </c>
    </row>
    <row r="5" spans="1:12" ht="15">
      <c r="A5" s="66" t="s">
        <v>114</v>
      </c>
      <c r="B5" s="67"/>
      <c r="C5" s="6"/>
      <c r="D5" s="6"/>
      <c r="E5" s="6"/>
      <c r="F5" s="6"/>
      <c r="G5" s="6"/>
      <c r="I5" s="190"/>
      <c r="J5" s="193"/>
      <c r="K5" s="199"/>
      <c r="L5" s="196"/>
    </row>
    <row r="6" spans="1:12" ht="15.75" thickBot="1">
      <c r="A6" s="66" t="s">
        <v>115</v>
      </c>
      <c r="B6" s="68"/>
      <c r="C6" s="6"/>
      <c r="D6" s="6"/>
      <c r="E6" s="6"/>
      <c r="F6" s="6"/>
      <c r="G6" s="6"/>
      <c r="I6" s="191"/>
      <c r="J6" s="194"/>
      <c r="K6" s="200"/>
      <c r="L6" s="197"/>
    </row>
    <row r="7" spans="1:12" ht="27" thickBot="1" thickTop="1">
      <c r="A7" s="33"/>
      <c r="B7" s="26"/>
      <c r="C7" s="6"/>
      <c r="D7" s="6"/>
      <c r="E7" s="6"/>
      <c r="F7" s="6"/>
      <c r="G7" s="6"/>
      <c r="I7" s="72">
        <v>1</v>
      </c>
      <c r="J7" s="117" t="s">
        <v>116</v>
      </c>
      <c r="K7" s="73">
        <v>2066</v>
      </c>
      <c r="L7" s="86">
        <f>K7*8500</f>
        <v>17561000</v>
      </c>
    </row>
    <row r="8" spans="1:12" ht="15">
      <c r="A8" s="175" t="s">
        <v>112</v>
      </c>
      <c r="B8" s="178" t="s">
        <v>4</v>
      </c>
      <c r="C8" s="147" t="s">
        <v>30</v>
      </c>
      <c r="D8" s="147" t="s">
        <v>38</v>
      </c>
      <c r="E8" s="147" t="s">
        <v>43</v>
      </c>
      <c r="F8" s="147" t="s">
        <v>32</v>
      </c>
      <c r="G8" s="147" t="s">
        <v>31</v>
      </c>
      <c r="I8" s="72">
        <v>2</v>
      </c>
      <c r="J8" s="117" t="s">
        <v>117</v>
      </c>
      <c r="K8" s="73">
        <v>4555</v>
      </c>
      <c r="L8" s="86">
        <f>K8*10400</f>
        <v>47372000</v>
      </c>
    </row>
    <row r="9" spans="1:12" ht="15">
      <c r="A9" s="176"/>
      <c r="B9" s="179"/>
      <c r="C9" s="148"/>
      <c r="D9" s="148"/>
      <c r="E9" s="148"/>
      <c r="F9" s="148"/>
      <c r="G9" s="148"/>
      <c r="I9" s="72">
        <v>3</v>
      </c>
      <c r="J9" s="114" t="s">
        <v>118</v>
      </c>
      <c r="K9" s="73">
        <v>1095</v>
      </c>
      <c r="L9" s="86">
        <f>K9*10400</f>
        <v>11388000</v>
      </c>
    </row>
    <row r="10" spans="1:12" ht="15.75" thickBot="1">
      <c r="A10" s="177"/>
      <c r="B10" s="180"/>
      <c r="C10" s="149"/>
      <c r="D10" s="149"/>
      <c r="E10" s="149"/>
      <c r="F10" s="149"/>
      <c r="G10" s="149"/>
      <c r="I10" s="72">
        <v>4</v>
      </c>
      <c r="J10" s="114" t="s">
        <v>119</v>
      </c>
      <c r="K10" s="73">
        <v>1410</v>
      </c>
      <c r="L10" s="86">
        <f>K10*8500</f>
        <v>11985000</v>
      </c>
    </row>
    <row r="11" spans="1:12" ht="15.75" thickBot="1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 t="s">
        <v>65</v>
      </c>
      <c r="G11" s="18" t="s">
        <v>66</v>
      </c>
      <c r="I11" s="72">
        <v>5</v>
      </c>
      <c r="J11" s="114" t="s">
        <v>120</v>
      </c>
      <c r="K11" s="73">
        <v>45</v>
      </c>
      <c r="L11" s="86">
        <f>K11*4500</f>
        <v>202500</v>
      </c>
    </row>
    <row r="12" spans="1:12" ht="15.75" thickBot="1">
      <c r="A12" s="13" t="s">
        <v>10</v>
      </c>
      <c r="B12" s="58" t="s">
        <v>9</v>
      </c>
      <c r="C12" s="14" t="s">
        <v>37</v>
      </c>
      <c r="D12" s="108">
        <f>L12+M27+M34+C46-M19</f>
        <v>106414408.75</v>
      </c>
      <c r="E12" s="30"/>
      <c r="F12" s="28">
        <f>D12*E12/1000</f>
        <v>0</v>
      </c>
      <c r="G12" s="28">
        <f>F12</f>
        <v>0</v>
      </c>
      <c r="I12" s="125" t="s">
        <v>77</v>
      </c>
      <c r="J12" s="126"/>
      <c r="K12" s="126"/>
      <c r="L12" s="74">
        <f>SUM(L7:L11)</f>
        <v>88508500</v>
      </c>
    </row>
    <row r="13" spans="1:17" ht="15">
      <c r="A13" s="9" t="s">
        <v>16</v>
      </c>
      <c r="B13" s="58" t="s">
        <v>9</v>
      </c>
      <c r="C13" s="15" t="s">
        <v>37</v>
      </c>
      <c r="D13" s="27">
        <v>500000</v>
      </c>
      <c r="E13" s="31"/>
      <c r="F13" s="29">
        <f>D13*E13/1000</f>
        <v>0</v>
      </c>
      <c r="G13" s="29">
        <f>F13</f>
        <v>0</v>
      </c>
      <c r="I13" s="75"/>
      <c r="J13" s="75"/>
      <c r="K13" s="76"/>
      <c r="L13" s="75"/>
      <c r="M13" s="75"/>
      <c r="N13" s="75"/>
      <c r="O13" s="77"/>
      <c r="P13" s="75"/>
      <c r="Q13" s="75"/>
    </row>
    <row r="14" spans="1:17" ht="15">
      <c r="A14" s="9" t="s">
        <v>11</v>
      </c>
      <c r="B14" s="10" t="s">
        <v>9</v>
      </c>
      <c r="C14" s="15" t="s">
        <v>37</v>
      </c>
      <c r="D14" s="27">
        <v>1000000</v>
      </c>
      <c r="E14" s="31"/>
      <c r="F14" s="29">
        <f>D14*E14/1000</f>
        <v>0</v>
      </c>
      <c r="G14" s="29">
        <f aca="true" t="shared" si="0" ref="G14:G28">F14</f>
        <v>0</v>
      </c>
      <c r="I14" s="75"/>
      <c r="J14" s="75"/>
      <c r="K14" s="76"/>
      <c r="L14" s="75"/>
      <c r="M14" s="75"/>
      <c r="N14" s="75"/>
      <c r="O14" s="77"/>
      <c r="P14" s="75"/>
      <c r="Q14" s="75"/>
    </row>
    <row r="15" spans="1:17" ht="15.75" thickBot="1">
      <c r="A15" s="181" t="s">
        <v>12</v>
      </c>
      <c r="B15" s="183">
        <v>1000</v>
      </c>
      <c r="C15" s="185" t="s">
        <v>37</v>
      </c>
      <c r="D15" s="150">
        <v>100000</v>
      </c>
      <c r="E15" s="187"/>
      <c r="F15" s="164">
        <f>D15*E15/1000</f>
        <v>0</v>
      </c>
      <c r="G15" s="164">
        <f t="shared" si="0"/>
        <v>0</v>
      </c>
      <c r="I15" s="78"/>
      <c r="J15" s="78"/>
      <c r="K15" s="79"/>
      <c r="L15" s="78"/>
      <c r="M15" s="78"/>
      <c r="N15" s="78"/>
      <c r="O15" s="78"/>
      <c r="P15" s="78"/>
      <c r="Q15" s="78"/>
    </row>
    <row r="16" spans="1:15" ht="15">
      <c r="A16" s="182"/>
      <c r="B16" s="184"/>
      <c r="C16" s="186"/>
      <c r="D16" s="151"/>
      <c r="E16" s="188"/>
      <c r="F16" s="165"/>
      <c r="G16" s="165"/>
      <c r="I16" s="134" t="s">
        <v>78</v>
      </c>
      <c r="J16" s="135"/>
      <c r="K16" s="135"/>
      <c r="L16" s="135"/>
      <c r="M16" s="135" t="s">
        <v>90</v>
      </c>
      <c r="N16" s="201"/>
      <c r="O16" s="80"/>
    </row>
    <row r="17" spans="1:15" ht="15.75" customHeight="1">
      <c r="A17" s="9" t="s">
        <v>28</v>
      </c>
      <c r="B17" s="10">
        <v>1000</v>
      </c>
      <c r="C17" s="15" t="s">
        <v>37</v>
      </c>
      <c r="D17" s="27">
        <v>100000</v>
      </c>
      <c r="E17" s="31"/>
      <c r="F17" s="29">
        <f>D17*E17/1000</f>
        <v>0</v>
      </c>
      <c r="G17" s="29">
        <f t="shared" si="0"/>
        <v>0</v>
      </c>
      <c r="I17" s="206"/>
      <c r="J17" s="202"/>
      <c r="K17" s="202"/>
      <c r="L17" s="202"/>
      <c r="M17" s="202"/>
      <c r="N17" s="203"/>
      <c r="O17" s="84"/>
    </row>
    <row r="18" spans="1:15" ht="15" customHeight="1" thickBot="1">
      <c r="A18" s="9" t="s">
        <v>39</v>
      </c>
      <c r="B18" s="10" t="s">
        <v>9</v>
      </c>
      <c r="C18" s="15" t="s">
        <v>37</v>
      </c>
      <c r="D18" s="27">
        <v>100000</v>
      </c>
      <c r="E18" s="31"/>
      <c r="F18" s="29">
        <f aca="true" t="shared" si="1" ref="F18:F28">D18*E18/1000</f>
        <v>0</v>
      </c>
      <c r="G18" s="29">
        <f t="shared" si="0"/>
        <v>0</v>
      </c>
      <c r="I18" s="204" t="s">
        <v>79</v>
      </c>
      <c r="J18" s="142"/>
      <c r="K18" s="142"/>
      <c r="L18" s="142"/>
      <c r="M18" s="142"/>
      <c r="N18" s="205"/>
      <c r="O18" s="84"/>
    </row>
    <row r="19" spans="1:15" ht="15">
      <c r="A19" s="9" t="s">
        <v>128</v>
      </c>
      <c r="B19" s="10" t="s">
        <v>9</v>
      </c>
      <c r="C19" s="15" t="s">
        <v>37</v>
      </c>
      <c r="D19" s="27">
        <v>15000</v>
      </c>
      <c r="E19" s="31"/>
      <c r="F19" s="29">
        <f t="shared" si="1"/>
        <v>0</v>
      </c>
      <c r="G19" s="29">
        <f t="shared" si="0"/>
        <v>0</v>
      </c>
      <c r="I19" s="85" t="s">
        <v>80</v>
      </c>
      <c r="J19" s="155" t="s">
        <v>81</v>
      </c>
      <c r="K19" s="156"/>
      <c r="L19" s="157"/>
      <c r="M19" s="158">
        <v>171456.14</v>
      </c>
      <c r="N19" s="159"/>
      <c r="O19" s="82"/>
    </row>
    <row r="20" spans="1:15" ht="15">
      <c r="A20" s="9" t="s">
        <v>8</v>
      </c>
      <c r="B20" s="10" t="s">
        <v>9</v>
      </c>
      <c r="C20" s="15" t="s">
        <v>37</v>
      </c>
      <c r="D20" s="27">
        <v>1500000</v>
      </c>
      <c r="E20" s="31"/>
      <c r="F20" s="29">
        <f t="shared" si="1"/>
        <v>0</v>
      </c>
      <c r="G20" s="29">
        <f t="shared" si="0"/>
        <v>0</v>
      </c>
      <c r="I20" s="72" t="s">
        <v>82</v>
      </c>
      <c r="J20" s="140" t="s">
        <v>83</v>
      </c>
      <c r="K20" s="141"/>
      <c r="L20" s="139"/>
      <c r="M20" s="143">
        <v>3242975.6</v>
      </c>
      <c r="N20" s="144"/>
      <c r="O20" s="71"/>
    </row>
    <row r="21" spans="1:15" ht="15">
      <c r="A21" s="9" t="s">
        <v>40</v>
      </c>
      <c r="B21" s="10">
        <v>1500</v>
      </c>
      <c r="C21" s="15" t="s">
        <v>37</v>
      </c>
      <c r="D21" s="27">
        <v>1500000</v>
      </c>
      <c r="E21" s="31"/>
      <c r="F21" s="29">
        <f t="shared" si="1"/>
        <v>0</v>
      </c>
      <c r="G21" s="29">
        <f t="shared" si="0"/>
        <v>0</v>
      </c>
      <c r="I21" s="72" t="s">
        <v>84</v>
      </c>
      <c r="J21" s="140" t="s">
        <v>110</v>
      </c>
      <c r="K21" s="141"/>
      <c r="L21" s="139"/>
      <c r="M21" s="143">
        <v>400000</v>
      </c>
      <c r="N21" s="144"/>
      <c r="O21" s="71"/>
    </row>
    <row r="22" spans="1:17" ht="15">
      <c r="A22" s="9" t="s">
        <v>5</v>
      </c>
      <c r="B22" s="10" t="s">
        <v>127</v>
      </c>
      <c r="C22" s="15" t="s">
        <v>37</v>
      </c>
      <c r="D22" s="27">
        <v>1000000</v>
      </c>
      <c r="E22" s="31"/>
      <c r="F22" s="29">
        <f t="shared" si="1"/>
        <v>0</v>
      </c>
      <c r="G22" s="29">
        <f t="shared" si="0"/>
        <v>0</v>
      </c>
      <c r="I22" s="72" t="s">
        <v>85</v>
      </c>
      <c r="J22" s="140" t="s">
        <v>121</v>
      </c>
      <c r="K22" s="141"/>
      <c r="L22" s="139"/>
      <c r="M22" s="143">
        <v>720000</v>
      </c>
      <c r="N22" s="144"/>
      <c r="O22" s="71"/>
      <c r="P22" s="71"/>
      <c r="Q22" s="81"/>
    </row>
    <row r="23" spans="1:17" ht="15">
      <c r="A23" s="9" t="s">
        <v>41</v>
      </c>
      <c r="B23" s="10">
        <v>10000</v>
      </c>
      <c r="C23" s="15" t="s">
        <v>37</v>
      </c>
      <c r="D23" s="27">
        <f>D12+D27</f>
        <v>106585864.89</v>
      </c>
      <c r="E23" s="31"/>
      <c r="F23" s="29">
        <f t="shared" si="1"/>
        <v>0</v>
      </c>
      <c r="G23" s="29">
        <f t="shared" si="0"/>
        <v>0</v>
      </c>
      <c r="I23" s="72" t="s">
        <v>86</v>
      </c>
      <c r="J23" s="140" t="s">
        <v>123</v>
      </c>
      <c r="K23" s="141"/>
      <c r="L23" s="139"/>
      <c r="M23" s="143">
        <v>584632.63</v>
      </c>
      <c r="N23" s="144"/>
      <c r="O23" s="71"/>
      <c r="P23" s="71"/>
      <c r="Q23" s="81"/>
    </row>
    <row r="24" spans="1:17" ht="15">
      <c r="A24" s="9" t="s">
        <v>7</v>
      </c>
      <c r="B24" s="10" t="s">
        <v>9</v>
      </c>
      <c r="C24" s="15" t="s">
        <v>37</v>
      </c>
      <c r="D24" s="27">
        <v>300000</v>
      </c>
      <c r="E24" s="31"/>
      <c r="F24" s="29">
        <f t="shared" si="1"/>
        <v>0</v>
      </c>
      <c r="G24" s="29">
        <f t="shared" si="0"/>
        <v>0</v>
      </c>
      <c r="I24" s="72" t="s">
        <v>108</v>
      </c>
      <c r="J24" s="140" t="s">
        <v>124</v>
      </c>
      <c r="K24" s="141"/>
      <c r="L24" s="139"/>
      <c r="M24" s="172">
        <v>980995.34</v>
      </c>
      <c r="N24" s="173"/>
      <c r="O24" s="71"/>
      <c r="P24" s="71"/>
      <c r="Q24" s="81"/>
    </row>
    <row r="25" spans="1:17" ht="15">
      <c r="A25" s="9" t="s">
        <v>42</v>
      </c>
      <c r="B25" s="10" t="s">
        <v>9</v>
      </c>
      <c r="C25" s="15" t="s">
        <v>37</v>
      </c>
      <c r="D25" s="27">
        <v>1000000</v>
      </c>
      <c r="E25" s="31"/>
      <c r="F25" s="29">
        <f t="shared" si="1"/>
        <v>0</v>
      </c>
      <c r="G25" s="29">
        <f t="shared" si="0"/>
        <v>0</v>
      </c>
      <c r="I25" s="72" t="s">
        <v>111</v>
      </c>
      <c r="J25" s="207" t="s">
        <v>125</v>
      </c>
      <c r="K25" s="207"/>
      <c r="L25" s="207"/>
      <c r="M25" s="172">
        <v>522305.18</v>
      </c>
      <c r="N25" s="173"/>
      <c r="O25" s="71"/>
      <c r="P25" s="71"/>
      <c r="Q25" s="81"/>
    </row>
    <row r="26" spans="1:17" ht="15">
      <c r="A26" s="9" t="s">
        <v>6</v>
      </c>
      <c r="B26" s="10" t="s">
        <v>9</v>
      </c>
      <c r="C26" s="15" t="s">
        <v>37</v>
      </c>
      <c r="D26" s="27">
        <f>M20+M21+M22</f>
        <v>4362975.6</v>
      </c>
      <c r="E26" s="31"/>
      <c r="F26" s="29">
        <f t="shared" si="1"/>
        <v>0</v>
      </c>
      <c r="G26" s="29">
        <f t="shared" si="0"/>
        <v>0</v>
      </c>
      <c r="I26" s="72" t="s">
        <v>122</v>
      </c>
      <c r="J26" s="207" t="s">
        <v>126</v>
      </c>
      <c r="K26" s="207"/>
      <c r="L26" s="207"/>
      <c r="M26" s="172">
        <v>11235000</v>
      </c>
      <c r="N26" s="173"/>
      <c r="O26" s="71"/>
      <c r="P26" s="71"/>
      <c r="Q26" s="81"/>
    </row>
    <row r="27" spans="1:17" ht="15.75" thickBot="1">
      <c r="A27" s="9" t="s">
        <v>13</v>
      </c>
      <c r="B27" s="10" t="s">
        <v>9</v>
      </c>
      <c r="C27" s="15" t="s">
        <v>37</v>
      </c>
      <c r="D27" s="27">
        <f>M19</f>
        <v>171456.14</v>
      </c>
      <c r="E27" s="31"/>
      <c r="F27" s="29">
        <f t="shared" si="1"/>
        <v>0</v>
      </c>
      <c r="G27" s="29">
        <f t="shared" si="0"/>
        <v>0</v>
      </c>
      <c r="I27" s="125" t="s">
        <v>77</v>
      </c>
      <c r="J27" s="126"/>
      <c r="K27" s="126"/>
      <c r="L27" s="166"/>
      <c r="M27" s="145">
        <f>SUM(M19:N26)</f>
        <v>17857364.89</v>
      </c>
      <c r="N27" s="146"/>
      <c r="O27" s="71"/>
      <c r="P27" s="71"/>
      <c r="Q27" s="81"/>
    </row>
    <row r="28" spans="1:17" ht="15.75" thickBot="1">
      <c r="A28" s="11" t="s">
        <v>14</v>
      </c>
      <c r="B28" s="12">
        <v>1500</v>
      </c>
      <c r="C28" s="15" t="s">
        <v>37</v>
      </c>
      <c r="D28" s="27">
        <v>500000</v>
      </c>
      <c r="E28" s="32"/>
      <c r="F28" s="29">
        <f t="shared" si="1"/>
        <v>0</v>
      </c>
      <c r="G28" s="29">
        <f t="shared" si="0"/>
        <v>0</v>
      </c>
      <c r="I28" s="71"/>
      <c r="J28" s="160"/>
      <c r="K28" s="160"/>
      <c r="L28" s="160"/>
      <c r="M28" s="71"/>
      <c r="N28" s="71"/>
      <c r="O28" s="71"/>
      <c r="P28" s="71"/>
      <c r="Q28" s="81"/>
    </row>
    <row r="29" spans="1:17" ht="15" customHeight="1" thickBot="1">
      <c r="A29" s="24"/>
      <c r="B29" s="22"/>
      <c r="C29" s="152" t="s">
        <v>72</v>
      </c>
      <c r="D29" s="153"/>
      <c r="E29" s="153"/>
      <c r="F29" s="154"/>
      <c r="G29" s="111">
        <f>SUM(G12:G28)</f>
        <v>0</v>
      </c>
      <c r="I29" s="71"/>
      <c r="J29" s="142"/>
      <c r="K29" s="142"/>
      <c r="L29" s="142"/>
      <c r="M29" s="71"/>
      <c r="N29" s="71"/>
      <c r="O29" s="71"/>
      <c r="P29" s="71"/>
      <c r="Q29" s="81"/>
    </row>
    <row r="30" spans="1:17" ht="15.75" thickBot="1">
      <c r="A30" s="109"/>
      <c r="B30" s="23"/>
      <c r="C30" s="60"/>
      <c r="D30" s="60"/>
      <c r="E30" s="60"/>
      <c r="F30" s="60"/>
      <c r="G30" s="110"/>
      <c r="I30" s="167" t="s">
        <v>87</v>
      </c>
      <c r="J30" s="168"/>
      <c r="K30" s="168"/>
      <c r="L30" s="169"/>
      <c r="M30" s="170" t="s">
        <v>45</v>
      </c>
      <c r="N30" s="171"/>
      <c r="O30" s="71"/>
      <c r="P30" s="71"/>
      <c r="Q30" s="81"/>
    </row>
    <row r="31" spans="1:17" ht="15">
      <c r="A31" s="7"/>
      <c r="B31" s="23"/>
      <c r="C31" s="60"/>
      <c r="D31" s="60"/>
      <c r="E31" s="60"/>
      <c r="F31" s="60"/>
      <c r="G31" s="62"/>
      <c r="I31" s="161" t="s">
        <v>79</v>
      </c>
      <c r="J31" s="162"/>
      <c r="K31" s="162"/>
      <c r="L31" s="162"/>
      <c r="M31" s="162"/>
      <c r="N31" s="163"/>
      <c r="O31" s="71"/>
      <c r="P31" s="71"/>
      <c r="Q31" s="81"/>
    </row>
    <row r="32" spans="1:17" ht="15">
      <c r="A32" s="7"/>
      <c r="B32" s="23"/>
      <c r="C32" s="60"/>
      <c r="D32" s="60"/>
      <c r="E32" s="60"/>
      <c r="F32" s="60"/>
      <c r="G32" s="62"/>
      <c r="I32" s="72" t="s">
        <v>80</v>
      </c>
      <c r="J32" s="140" t="s">
        <v>88</v>
      </c>
      <c r="K32" s="141"/>
      <c r="L32" s="139"/>
      <c r="M32" s="143">
        <v>150000</v>
      </c>
      <c r="N32" s="144"/>
      <c r="O32" s="71"/>
      <c r="P32" s="71"/>
      <c r="Q32" s="81"/>
    </row>
    <row r="33" spans="1:17" ht="15">
      <c r="A33" s="7"/>
      <c r="B33" s="23"/>
      <c r="C33" s="60"/>
      <c r="D33" s="60"/>
      <c r="E33" s="60"/>
      <c r="F33" s="60"/>
      <c r="G33" s="62"/>
      <c r="I33" s="72" t="s">
        <v>82</v>
      </c>
      <c r="J33" s="140" t="s">
        <v>106</v>
      </c>
      <c r="K33" s="141"/>
      <c r="L33" s="139"/>
      <c r="M33" s="143">
        <v>30000</v>
      </c>
      <c r="N33" s="144"/>
      <c r="O33" s="71"/>
      <c r="P33" s="71"/>
      <c r="Q33" s="81"/>
    </row>
    <row r="34" spans="1:16" ht="15.75" thickBot="1">
      <c r="A34" s="7"/>
      <c r="B34" s="23"/>
      <c r="C34" s="60"/>
      <c r="D34" s="60"/>
      <c r="E34" s="60"/>
      <c r="F34" s="60"/>
      <c r="G34" s="62"/>
      <c r="I34" s="125" t="s">
        <v>77</v>
      </c>
      <c r="J34" s="126"/>
      <c r="K34" s="126"/>
      <c r="L34" s="166"/>
      <c r="M34" s="145">
        <f>SUM(M32:M33)</f>
        <v>180000</v>
      </c>
      <c r="N34" s="146"/>
      <c r="O34" s="71"/>
      <c r="P34" s="71"/>
    </row>
    <row r="35" spans="9:15" ht="15">
      <c r="I35" s="71"/>
      <c r="J35" s="71"/>
      <c r="K35" s="87"/>
      <c r="L35" s="71"/>
      <c r="M35" s="71"/>
      <c r="N35" s="71"/>
      <c r="O35" s="71"/>
    </row>
    <row r="36" spans="9:15" ht="15">
      <c r="I36" s="71"/>
      <c r="J36" s="71"/>
      <c r="K36" s="87"/>
      <c r="L36" s="71"/>
      <c r="M36" s="71"/>
      <c r="N36" s="71"/>
      <c r="O36" s="71"/>
    </row>
    <row r="37" spans="9:15" ht="15">
      <c r="I37" s="81"/>
      <c r="O37" s="71"/>
    </row>
    <row r="38" ht="15">
      <c r="O38" s="71"/>
    </row>
    <row r="39" ht="15">
      <c r="O39" s="71"/>
    </row>
    <row r="40" ht="15.75" thickBot="1"/>
    <row r="41" spans="1:4" ht="15">
      <c r="A41" s="134" t="s">
        <v>89</v>
      </c>
      <c r="B41" s="135"/>
      <c r="C41" s="130" t="s">
        <v>45</v>
      </c>
      <c r="D41" s="131"/>
    </row>
    <row r="42" spans="1:4" ht="15">
      <c r="A42" s="136"/>
      <c r="B42" s="137"/>
      <c r="C42" s="132"/>
      <c r="D42" s="133"/>
    </row>
    <row r="43" spans="1:4" ht="15">
      <c r="A43" s="138" t="s">
        <v>99</v>
      </c>
      <c r="B43" s="139"/>
      <c r="C43" s="143">
        <v>5000</v>
      </c>
      <c r="D43" s="144"/>
    </row>
    <row r="44" spans="1:4" ht="15">
      <c r="A44" s="138" t="s">
        <v>100</v>
      </c>
      <c r="B44" s="139"/>
      <c r="C44" s="143">
        <v>5000</v>
      </c>
      <c r="D44" s="144"/>
    </row>
    <row r="45" spans="1:4" ht="15">
      <c r="A45" s="138" t="s">
        <v>101</v>
      </c>
      <c r="B45" s="139"/>
      <c r="C45" s="143">
        <v>30000</v>
      </c>
      <c r="D45" s="144"/>
    </row>
    <row r="46" spans="1:4" ht="15.75" thickBot="1">
      <c r="A46" s="125" t="s">
        <v>77</v>
      </c>
      <c r="B46" s="166"/>
      <c r="C46" s="145">
        <f>SUM(C43:C45)</f>
        <v>40000</v>
      </c>
      <c r="D46" s="146"/>
    </row>
    <row r="53" spans="9:10" ht="15">
      <c r="I53" s="43"/>
      <c r="J53" s="43"/>
    </row>
    <row r="68" spans="20:21" ht="15">
      <c r="T68" s="45"/>
      <c r="U68" s="45"/>
    </row>
    <row r="69" ht="15">
      <c r="H69" s="45"/>
    </row>
    <row r="70" ht="15">
      <c r="R70" s="45"/>
    </row>
    <row r="71" ht="15">
      <c r="Q71" s="45"/>
    </row>
    <row r="72" spans="10:19" ht="15">
      <c r="J72" s="45"/>
      <c r="P72" s="45"/>
      <c r="S72" s="45"/>
    </row>
    <row r="73" spans="1:21" s="45" customFormat="1" ht="15">
      <c r="A73" s="46"/>
      <c r="B73" s="46"/>
      <c r="C73" s="46"/>
      <c r="D73" s="46"/>
      <c r="E73" s="46"/>
      <c r="F73" s="46"/>
      <c r="G73" s="46"/>
      <c r="H73" s="46"/>
      <c r="I73" s="46"/>
      <c r="J73" s="46"/>
      <c r="O73" s="46"/>
      <c r="P73" s="46"/>
      <c r="Q73" s="46"/>
      <c r="R73" s="46"/>
      <c r="S73" s="46"/>
      <c r="T73" s="46"/>
      <c r="U73" s="46"/>
    </row>
    <row r="75" ht="15">
      <c r="I75" s="45"/>
    </row>
    <row r="76" ht="15">
      <c r="O76" s="45"/>
    </row>
  </sheetData>
  <sheetProtection/>
  <mergeCells count="64">
    <mergeCell ref="M21:N21"/>
    <mergeCell ref="I34:L34"/>
    <mergeCell ref="M34:N34"/>
    <mergeCell ref="I18:N18"/>
    <mergeCell ref="I16:L17"/>
    <mergeCell ref="J22:L22"/>
    <mergeCell ref="C44:D44"/>
    <mergeCell ref="C43:D43"/>
    <mergeCell ref="J25:L25"/>
    <mergeCell ref="M25:N25"/>
    <mergeCell ref="J26:L26"/>
    <mergeCell ref="E8:E10"/>
    <mergeCell ref="F8:F10"/>
    <mergeCell ref="I4:I6"/>
    <mergeCell ref="J4:J6"/>
    <mergeCell ref="L4:L6"/>
    <mergeCell ref="K4:K6"/>
    <mergeCell ref="A1:B1"/>
    <mergeCell ref="G8:G10"/>
    <mergeCell ref="A8:A10"/>
    <mergeCell ref="B8:B10"/>
    <mergeCell ref="C8:C10"/>
    <mergeCell ref="J21:L21"/>
    <mergeCell ref="A15:A16"/>
    <mergeCell ref="B15:B16"/>
    <mergeCell ref="C15:C16"/>
    <mergeCell ref="E15:E16"/>
    <mergeCell ref="F15:F16"/>
    <mergeCell ref="M32:N32"/>
    <mergeCell ref="G15:G16"/>
    <mergeCell ref="I27:L27"/>
    <mergeCell ref="J24:L24"/>
    <mergeCell ref="I30:L30"/>
    <mergeCell ref="M30:N30"/>
    <mergeCell ref="M23:N23"/>
    <mergeCell ref="M24:N24"/>
    <mergeCell ref="J23:L23"/>
    <mergeCell ref="J33:L33"/>
    <mergeCell ref="M33:N33"/>
    <mergeCell ref="D8:D10"/>
    <mergeCell ref="D15:D16"/>
    <mergeCell ref="C29:F29"/>
    <mergeCell ref="J19:L19"/>
    <mergeCell ref="M19:N19"/>
    <mergeCell ref="J20:L20"/>
    <mergeCell ref="J28:L28"/>
    <mergeCell ref="I31:N31"/>
    <mergeCell ref="J32:L32"/>
    <mergeCell ref="J29:L29"/>
    <mergeCell ref="M20:N20"/>
    <mergeCell ref="M27:N27"/>
    <mergeCell ref="C45:D45"/>
    <mergeCell ref="C46:D46"/>
    <mergeCell ref="M26:N26"/>
    <mergeCell ref="M22:N22"/>
    <mergeCell ref="A45:B45"/>
    <mergeCell ref="A46:B46"/>
    <mergeCell ref="I12:K12"/>
    <mergeCell ref="I3:L3"/>
    <mergeCell ref="C41:D42"/>
    <mergeCell ref="A41:B42"/>
    <mergeCell ref="A43:B43"/>
    <mergeCell ref="A44:B44"/>
    <mergeCell ref="M16:N17"/>
  </mergeCells>
  <printOptions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8"/>
  <sheetViews>
    <sheetView zoomScalePageLayoutView="0" workbookViewId="0" topLeftCell="A1">
      <selection activeCell="A23" sqref="A23:F23"/>
    </sheetView>
  </sheetViews>
  <sheetFormatPr defaultColWidth="9.140625" defaultRowHeight="15"/>
  <cols>
    <col min="1" max="1" width="55.7109375" style="71" customWidth="1"/>
    <col min="2" max="2" width="15.8515625" style="82" customWidth="1"/>
    <col min="3" max="3" width="9.140625" style="70" customWidth="1"/>
    <col min="4" max="4" width="11.00390625" style="70" customWidth="1"/>
    <col min="5" max="16384" width="9.140625" style="70" customWidth="1"/>
  </cols>
  <sheetData>
    <row r="1" spans="1:6" s="69" customFormat="1" ht="15.75">
      <c r="A1" s="174" t="s">
        <v>27</v>
      </c>
      <c r="B1" s="174"/>
      <c r="C1" s="174"/>
      <c r="D1" s="46"/>
      <c r="E1" s="46"/>
      <c r="F1" s="46"/>
    </row>
    <row r="2" spans="1:6" s="69" customFormat="1" ht="15.75">
      <c r="A2" s="26"/>
      <c r="B2" s="26"/>
      <c r="C2" s="26"/>
      <c r="D2" s="46"/>
      <c r="E2" s="46"/>
      <c r="F2" s="46"/>
    </row>
    <row r="3" spans="1:6" s="69" customFormat="1" ht="15.75">
      <c r="A3" s="34" t="s">
        <v>44</v>
      </c>
      <c r="B3" s="26"/>
      <c r="C3" s="26"/>
      <c r="D3" s="46"/>
      <c r="E3" s="46"/>
      <c r="F3" s="46"/>
    </row>
    <row r="4" spans="1:6" s="69" customFormat="1" ht="15.75">
      <c r="A4" s="66" t="s">
        <v>113</v>
      </c>
      <c r="B4" s="26"/>
      <c r="C4" s="26"/>
      <c r="D4" s="46"/>
      <c r="E4" s="46"/>
      <c r="F4" s="46"/>
    </row>
    <row r="5" spans="1:6" s="69" customFormat="1" ht="15.75">
      <c r="A5" s="66" t="s">
        <v>114</v>
      </c>
      <c r="B5" s="26"/>
      <c r="C5" s="26"/>
      <c r="D5" s="46"/>
      <c r="E5" s="46"/>
      <c r="F5" s="46"/>
    </row>
    <row r="6" spans="1:6" s="69" customFormat="1" ht="15.75">
      <c r="A6" s="66" t="s">
        <v>115</v>
      </c>
      <c r="B6" s="26"/>
      <c r="C6" s="26"/>
      <c r="D6" s="46"/>
      <c r="E6" s="46"/>
      <c r="F6" s="46"/>
    </row>
    <row r="7" spans="1:6" s="69" customFormat="1" ht="16.5" thickBot="1">
      <c r="A7" s="26"/>
      <c r="B7" s="26"/>
      <c r="C7" s="26"/>
      <c r="D7" s="46"/>
      <c r="E7" s="46"/>
      <c r="F7" s="46"/>
    </row>
    <row r="8" spans="1:6" s="69" customFormat="1" ht="12.75">
      <c r="A8" s="214" t="s">
        <v>33</v>
      </c>
      <c r="B8" s="217" t="s">
        <v>15</v>
      </c>
      <c r="C8" s="217" t="s">
        <v>46</v>
      </c>
      <c r="D8" s="147" t="s">
        <v>47</v>
      </c>
      <c r="E8" s="147" t="s">
        <v>32</v>
      </c>
      <c r="F8" s="147" t="s">
        <v>31</v>
      </c>
    </row>
    <row r="9" spans="1:6" s="69" customFormat="1" ht="12.75">
      <c r="A9" s="215"/>
      <c r="B9" s="218"/>
      <c r="C9" s="218"/>
      <c r="D9" s="148"/>
      <c r="E9" s="148"/>
      <c r="F9" s="148"/>
    </row>
    <row r="10" spans="1:6" s="69" customFormat="1" ht="13.5" thickBot="1">
      <c r="A10" s="216"/>
      <c r="B10" s="219"/>
      <c r="C10" s="219"/>
      <c r="D10" s="149"/>
      <c r="E10" s="149"/>
      <c r="F10" s="149"/>
    </row>
    <row r="11" spans="1:6" s="69" customFormat="1" ht="13.5" thickBot="1">
      <c r="A11" s="17">
        <v>1</v>
      </c>
      <c r="B11" s="16">
        <v>2</v>
      </c>
      <c r="C11" s="17">
        <v>3</v>
      </c>
      <c r="D11" s="18">
        <v>4</v>
      </c>
      <c r="E11" s="18">
        <v>5</v>
      </c>
      <c r="F11" s="18" t="s">
        <v>67</v>
      </c>
    </row>
    <row r="12" spans="1:6" s="69" customFormat="1" ht="15" customHeight="1" thickBot="1">
      <c r="A12" s="223" t="s">
        <v>94</v>
      </c>
      <c r="B12" s="224"/>
      <c r="C12" s="224"/>
      <c r="D12" s="224"/>
      <c r="E12" s="224"/>
      <c r="F12" s="224"/>
    </row>
    <row r="13" spans="1:6" ht="12.75">
      <c r="A13" s="93" t="s">
        <v>91</v>
      </c>
      <c r="B13" s="226" t="s">
        <v>17</v>
      </c>
      <c r="C13" s="35" t="s">
        <v>37</v>
      </c>
      <c r="D13" s="94">
        <v>350000</v>
      </c>
      <c r="E13" s="37"/>
      <c r="F13" s="100">
        <f>E13</f>
        <v>0</v>
      </c>
    </row>
    <row r="14" spans="1:6" s="71" customFormat="1" ht="15" customHeight="1">
      <c r="A14" s="95" t="s">
        <v>92</v>
      </c>
      <c r="B14" s="227"/>
      <c r="C14" s="36" t="s">
        <v>37</v>
      </c>
      <c r="D14" s="27">
        <v>350000</v>
      </c>
      <c r="E14" s="38"/>
      <c r="F14" s="101">
        <f>E14</f>
        <v>0</v>
      </c>
    </row>
    <row r="15" spans="1:6" ht="15" customHeight="1">
      <c r="A15" s="59" t="s">
        <v>93</v>
      </c>
      <c r="B15" s="227"/>
      <c r="C15" s="36" t="s">
        <v>37</v>
      </c>
      <c r="D15" s="27">
        <v>50000</v>
      </c>
      <c r="E15" s="38"/>
      <c r="F15" s="101">
        <f>E15</f>
        <v>0</v>
      </c>
    </row>
    <row r="16" spans="1:6" ht="15.75" customHeight="1" thickBot="1">
      <c r="A16" s="96" t="s">
        <v>129</v>
      </c>
      <c r="B16" s="228"/>
      <c r="C16" s="97" t="s">
        <v>37</v>
      </c>
      <c r="D16" s="98">
        <v>350000</v>
      </c>
      <c r="E16" s="99"/>
      <c r="F16" s="102">
        <f>E16</f>
        <v>0</v>
      </c>
    </row>
    <row r="17" spans="1:6" ht="13.5" thickBot="1">
      <c r="A17" s="152" t="s">
        <v>72</v>
      </c>
      <c r="B17" s="153"/>
      <c r="C17" s="153"/>
      <c r="D17" s="153"/>
      <c r="E17" s="154"/>
      <c r="F17" s="41">
        <f>SUM(F13:F16)</f>
        <v>0</v>
      </c>
    </row>
    <row r="18" spans="1:6" ht="12.75">
      <c r="A18" s="21"/>
      <c r="B18" s="21"/>
      <c r="C18" s="25"/>
      <c r="D18" s="8"/>
      <c r="E18" s="8"/>
      <c r="F18" s="8"/>
    </row>
    <row r="19" spans="1:6" ht="12.75">
      <c r="A19" s="225" t="s">
        <v>130</v>
      </c>
      <c r="B19" s="225"/>
      <c r="C19" s="225"/>
      <c r="D19" s="225"/>
      <c r="E19" s="225"/>
      <c r="F19" s="225"/>
    </row>
    <row r="20" spans="1:6" ht="13.5" thickBot="1">
      <c r="A20" s="21"/>
      <c r="B20" s="21"/>
      <c r="C20" s="25"/>
      <c r="D20" s="8"/>
      <c r="E20" s="8"/>
      <c r="F20" s="8"/>
    </row>
    <row r="21" spans="1:9" ht="12.75">
      <c r="A21" s="220" t="s">
        <v>131</v>
      </c>
      <c r="B21" s="221"/>
      <c r="C21" s="221"/>
      <c r="D21" s="221"/>
      <c r="E21" s="221"/>
      <c r="F21" s="222"/>
      <c r="I21" s="71"/>
    </row>
    <row r="22" spans="1:9" s="83" customFormat="1" ht="12.75">
      <c r="A22" s="208" t="s">
        <v>157</v>
      </c>
      <c r="B22" s="209"/>
      <c r="C22" s="209"/>
      <c r="D22" s="209"/>
      <c r="E22" s="209"/>
      <c r="F22" s="210"/>
      <c r="G22" s="70"/>
      <c r="H22" s="70"/>
      <c r="I22" s="70"/>
    </row>
    <row r="23" spans="1:6" ht="12.75">
      <c r="A23" s="208" t="s">
        <v>132</v>
      </c>
      <c r="B23" s="209"/>
      <c r="C23" s="209"/>
      <c r="D23" s="209"/>
      <c r="E23" s="209"/>
      <c r="F23" s="210"/>
    </row>
    <row r="24" spans="1:6" ht="13.5" thickBot="1">
      <c r="A24" s="211" t="s">
        <v>133</v>
      </c>
      <c r="B24" s="212"/>
      <c r="C24" s="212"/>
      <c r="D24" s="212"/>
      <c r="E24" s="212"/>
      <c r="F24" s="213"/>
    </row>
    <row r="25" spans="1:6" ht="15">
      <c r="A25" s="46"/>
      <c r="B25" s="46"/>
      <c r="C25" s="46"/>
      <c r="D25" s="46"/>
      <c r="E25" s="46"/>
      <c r="F25" s="46"/>
    </row>
    <row r="29" ht="12.75">
      <c r="I29" s="71"/>
    </row>
    <row r="34" ht="12.75">
      <c r="I34" s="88"/>
    </row>
    <row r="35" spans="2:9" s="71" customFormat="1" ht="12.75">
      <c r="B35" s="82"/>
      <c r="D35" s="70"/>
      <c r="E35" s="70"/>
      <c r="F35" s="70"/>
      <c r="G35" s="70"/>
      <c r="H35" s="70"/>
      <c r="I35" s="70"/>
    </row>
    <row r="39" spans="4:8" ht="12.75">
      <c r="D39" s="71"/>
      <c r="E39" s="71"/>
      <c r="F39" s="71"/>
      <c r="G39" s="71"/>
      <c r="H39" s="71"/>
    </row>
    <row r="40" spans="1:9" s="88" customFormat="1" ht="12.75">
      <c r="A40" s="71"/>
      <c r="B40" s="82"/>
      <c r="D40" s="70"/>
      <c r="E40" s="70"/>
      <c r="F40" s="70"/>
      <c r="G40" s="70"/>
      <c r="H40" s="70"/>
      <c r="I40" s="70"/>
    </row>
    <row r="44" spans="4:9" ht="12.75">
      <c r="D44" s="88"/>
      <c r="E44" s="88"/>
      <c r="F44" s="88"/>
      <c r="G44" s="88"/>
      <c r="H44" s="88"/>
      <c r="I44" s="71"/>
    </row>
    <row r="46" ht="12.75">
      <c r="I46" s="71"/>
    </row>
    <row r="50" spans="2:9" s="71" customFormat="1" ht="12.75">
      <c r="B50" s="82"/>
      <c r="D50" s="70"/>
      <c r="E50" s="70"/>
      <c r="F50" s="70"/>
      <c r="G50" s="70"/>
      <c r="H50" s="70"/>
      <c r="I50" s="70"/>
    </row>
    <row r="52" spans="2:9" s="71" customFormat="1" ht="12.75">
      <c r="B52" s="82"/>
      <c r="D52" s="70"/>
      <c r="E52" s="70"/>
      <c r="F52" s="70"/>
      <c r="G52" s="70"/>
      <c r="H52" s="70"/>
      <c r="I52" s="70"/>
    </row>
    <row r="54" spans="4:9" ht="12.75">
      <c r="D54" s="71"/>
      <c r="E54" s="71"/>
      <c r="F54" s="71"/>
      <c r="G54" s="71"/>
      <c r="H54" s="71"/>
      <c r="I54" s="71"/>
    </row>
    <row r="56" spans="4:8" ht="12.75">
      <c r="D56" s="71"/>
      <c r="E56" s="71"/>
      <c r="F56" s="71"/>
      <c r="G56" s="71"/>
      <c r="H56" s="71"/>
    </row>
    <row r="60" spans="2:9" s="71" customFormat="1" ht="12.75">
      <c r="B60" s="82"/>
      <c r="D60" s="70"/>
      <c r="E60" s="70"/>
      <c r="F60" s="70"/>
      <c r="G60" s="70"/>
      <c r="H60" s="70"/>
      <c r="I60" s="70"/>
    </row>
    <row r="64" spans="4:8" ht="12.75">
      <c r="D64" s="71"/>
      <c r="E64" s="71"/>
      <c r="F64" s="71"/>
      <c r="G64" s="71"/>
      <c r="H64" s="71"/>
    </row>
    <row r="69" ht="12.75">
      <c r="I69" s="71"/>
    </row>
    <row r="72" ht="12.75">
      <c r="I72" s="71"/>
    </row>
    <row r="73" ht="12.75">
      <c r="I73" s="71"/>
    </row>
    <row r="75" spans="2:9" s="71" customFormat="1" ht="12.75">
      <c r="B75" s="82"/>
      <c r="D75" s="70"/>
      <c r="E75" s="70"/>
      <c r="F75" s="70"/>
      <c r="G75" s="70"/>
      <c r="H75" s="70"/>
      <c r="I75" s="70"/>
    </row>
    <row r="77" ht="12.75">
      <c r="I77" s="88"/>
    </row>
    <row r="78" spans="2:9" s="71" customFormat="1" ht="12.75">
      <c r="B78" s="82"/>
      <c r="D78" s="70"/>
      <c r="E78" s="70"/>
      <c r="F78" s="70"/>
      <c r="G78" s="70"/>
      <c r="H78" s="70"/>
      <c r="I78" s="70"/>
    </row>
    <row r="79" spans="2:9" s="71" customFormat="1" ht="12.75">
      <c r="B79" s="82"/>
      <c r="I79" s="70"/>
    </row>
    <row r="80" ht="12.75">
      <c r="I80" s="71"/>
    </row>
    <row r="82" spans="4:8" ht="12.75">
      <c r="D82" s="71"/>
      <c r="E82" s="71"/>
      <c r="F82" s="71"/>
      <c r="G82" s="71"/>
      <c r="H82" s="71"/>
    </row>
    <row r="83" spans="1:9" s="88" customFormat="1" ht="12.75">
      <c r="A83" s="71"/>
      <c r="B83" s="82"/>
      <c r="D83" s="71"/>
      <c r="E83" s="71"/>
      <c r="F83" s="71"/>
      <c r="G83" s="71"/>
      <c r="H83" s="71"/>
      <c r="I83" s="70"/>
    </row>
    <row r="86" spans="2:9" s="71" customFormat="1" ht="12.75">
      <c r="B86" s="82"/>
      <c r="D86" s="70"/>
      <c r="E86" s="70"/>
      <c r="F86" s="70"/>
      <c r="G86" s="70"/>
      <c r="H86" s="70"/>
      <c r="I86" s="70"/>
    </row>
    <row r="87" spans="4:8" ht="12.75">
      <c r="D87" s="88"/>
      <c r="E87" s="88"/>
      <c r="F87" s="88"/>
      <c r="G87" s="88"/>
      <c r="H87" s="88"/>
    </row>
    <row r="90" spans="4:8" ht="12.75">
      <c r="D90" s="71"/>
      <c r="E90" s="71"/>
      <c r="F90" s="71"/>
      <c r="G90" s="71"/>
      <c r="H90" s="71"/>
    </row>
    <row r="103" ht="12.75">
      <c r="I103" s="89"/>
    </row>
    <row r="109" spans="1:9" s="89" customFormat="1" ht="12.75">
      <c r="A109" s="71"/>
      <c r="B109" s="82"/>
      <c r="D109" s="70"/>
      <c r="E109" s="70"/>
      <c r="F109" s="70"/>
      <c r="G109" s="70"/>
      <c r="H109" s="70"/>
      <c r="I109" s="70"/>
    </row>
    <row r="113" spans="4:8" ht="12.75">
      <c r="D113" s="89"/>
      <c r="E113" s="89"/>
      <c r="F113" s="89"/>
      <c r="G113" s="89"/>
      <c r="H113" s="89"/>
    </row>
    <row r="118" ht="12.75">
      <c r="I118" s="90"/>
    </row>
    <row r="124" spans="1:9" s="90" customFormat="1" ht="12.75">
      <c r="A124" s="71"/>
      <c r="B124" s="82"/>
      <c r="D124" s="70"/>
      <c r="E124" s="70"/>
      <c r="F124" s="70"/>
      <c r="G124" s="70"/>
      <c r="H124" s="70"/>
      <c r="I124" s="70"/>
    </row>
    <row r="128" spans="4:8" ht="12.75">
      <c r="D128" s="90"/>
      <c r="E128" s="90"/>
      <c r="F128" s="90"/>
      <c r="G128" s="90"/>
      <c r="H128" s="90"/>
    </row>
  </sheetData>
  <sheetProtection/>
  <mergeCells count="15">
    <mergeCell ref="A17:E17"/>
    <mergeCell ref="A21:F21"/>
    <mergeCell ref="A12:F12"/>
    <mergeCell ref="A19:F19"/>
    <mergeCell ref="B13:B16"/>
    <mergeCell ref="A22:F22"/>
    <mergeCell ref="A23:F23"/>
    <mergeCell ref="A24:F24"/>
    <mergeCell ref="A1:C1"/>
    <mergeCell ref="A8:A10"/>
    <mergeCell ref="B8:B10"/>
    <mergeCell ref="C8:C10"/>
    <mergeCell ref="D8:D10"/>
    <mergeCell ref="E8:E10"/>
    <mergeCell ref="F8:F10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62"/>
  <sheetViews>
    <sheetView zoomScalePageLayoutView="0" workbookViewId="0" topLeftCell="A22">
      <selection activeCell="A29" sqref="A29:IV29"/>
    </sheetView>
  </sheetViews>
  <sheetFormatPr defaultColWidth="9.140625" defaultRowHeight="15"/>
  <cols>
    <col min="1" max="1" width="44.140625" style="0" customWidth="1"/>
    <col min="2" max="2" width="13.00390625" style="0" customWidth="1"/>
    <col min="3" max="3" width="12.7109375" style="0" customWidth="1"/>
  </cols>
  <sheetData>
    <row r="1" spans="1:7" ht="15.75">
      <c r="A1" s="235" t="s">
        <v>34</v>
      </c>
      <c r="B1" s="235"/>
      <c r="C1" s="235"/>
      <c r="D1" s="235"/>
      <c r="E1" s="235"/>
      <c r="F1" s="235"/>
      <c r="G1" s="235"/>
    </row>
    <row r="2" spans="1:7" s="46" customFormat="1" ht="15.75">
      <c r="A2" s="112"/>
      <c r="B2" s="112"/>
      <c r="C2" s="112"/>
      <c r="D2" s="112"/>
      <c r="E2" s="112"/>
      <c r="F2" s="112"/>
      <c r="G2" s="112"/>
    </row>
    <row r="3" spans="1:7" s="46" customFormat="1" ht="15.75">
      <c r="A3" s="34" t="s">
        <v>44</v>
      </c>
      <c r="B3" s="112"/>
      <c r="C3" s="112"/>
      <c r="D3" s="112"/>
      <c r="E3" s="112"/>
      <c r="F3" s="112"/>
      <c r="G3" s="112"/>
    </row>
    <row r="4" spans="1:7" s="46" customFormat="1" ht="15.75">
      <c r="A4" s="66" t="s">
        <v>113</v>
      </c>
      <c r="B4" s="112"/>
      <c r="C4" s="112"/>
      <c r="D4" s="112"/>
      <c r="E4" s="112"/>
      <c r="F4" s="112"/>
      <c r="G4" s="112"/>
    </row>
    <row r="5" spans="1:7" s="46" customFormat="1" ht="15.75">
      <c r="A5" s="66" t="s">
        <v>114</v>
      </c>
      <c r="B5" s="112"/>
      <c r="C5" s="112"/>
      <c r="D5" s="112"/>
      <c r="E5" s="112"/>
      <c r="F5" s="112"/>
      <c r="G5" s="112"/>
    </row>
    <row r="6" spans="1:7" s="46" customFormat="1" ht="15.75">
      <c r="A6" s="66" t="s">
        <v>115</v>
      </c>
      <c r="B6" s="112"/>
      <c r="C6" s="112"/>
      <c r="D6" s="112"/>
      <c r="E6" s="112"/>
      <c r="F6" s="112"/>
      <c r="G6" s="112"/>
    </row>
    <row r="7" spans="1:7" s="46" customFormat="1" ht="16.5" thickBot="1">
      <c r="A7" s="112"/>
      <c r="B7" s="112"/>
      <c r="C7" s="112"/>
      <c r="D7" s="112"/>
      <c r="E7" s="112"/>
      <c r="F7" s="112"/>
      <c r="G7" s="112"/>
    </row>
    <row r="8" spans="1:7" ht="15">
      <c r="A8" s="214" t="s">
        <v>136</v>
      </c>
      <c r="B8" s="232" t="s">
        <v>0</v>
      </c>
      <c r="C8" s="217" t="s">
        <v>70</v>
      </c>
      <c r="D8" s="147" t="s">
        <v>30</v>
      </c>
      <c r="E8" s="147" t="s">
        <v>29</v>
      </c>
      <c r="F8" s="147" t="s">
        <v>32</v>
      </c>
      <c r="G8" s="147" t="s">
        <v>31</v>
      </c>
    </row>
    <row r="9" spans="1:7" ht="15">
      <c r="A9" s="215"/>
      <c r="B9" s="233"/>
      <c r="C9" s="218"/>
      <c r="D9" s="148"/>
      <c r="E9" s="148"/>
      <c r="F9" s="148"/>
      <c r="G9" s="148"/>
    </row>
    <row r="10" spans="1:7" ht="15.75" thickBot="1">
      <c r="A10" s="216"/>
      <c r="B10" s="234"/>
      <c r="C10" s="219"/>
      <c r="D10" s="149"/>
      <c r="E10" s="149"/>
      <c r="F10" s="149"/>
      <c r="G10" s="149"/>
    </row>
    <row r="11" spans="1:7" ht="15.75" thickBot="1">
      <c r="A11" s="17">
        <v>1</v>
      </c>
      <c r="B11" s="16">
        <v>2</v>
      </c>
      <c r="C11" s="17">
        <v>3</v>
      </c>
      <c r="D11" s="18">
        <v>4</v>
      </c>
      <c r="E11" s="18">
        <v>5</v>
      </c>
      <c r="F11" s="18">
        <v>6</v>
      </c>
      <c r="G11" s="18" t="s">
        <v>66</v>
      </c>
    </row>
    <row r="12" spans="1:7" ht="15">
      <c r="A12" s="1" t="s">
        <v>1</v>
      </c>
      <c r="B12" s="2">
        <v>100000</v>
      </c>
      <c r="C12" s="229" t="s">
        <v>71</v>
      </c>
      <c r="D12" s="19" t="s">
        <v>35</v>
      </c>
      <c r="E12" s="14">
        <v>43</v>
      </c>
      <c r="F12" s="37"/>
      <c r="G12" s="40">
        <f aca="true" t="shared" si="0" ref="G12:G17">F12*E12</f>
        <v>0</v>
      </c>
    </row>
    <row r="13" spans="1:7" ht="15">
      <c r="A13" s="3" t="s">
        <v>2</v>
      </c>
      <c r="B13" s="2">
        <v>50000</v>
      </c>
      <c r="C13" s="230"/>
      <c r="D13" s="20" t="s">
        <v>35</v>
      </c>
      <c r="E13" s="65">
        <v>43</v>
      </c>
      <c r="F13" s="39"/>
      <c r="G13" s="42">
        <f t="shared" si="0"/>
        <v>0</v>
      </c>
    </row>
    <row r="14" spans="1:7" ht="15">
      <c r="A14" s="3" t="s">
        <v>3</v>
      </c>
      <c r="B14" s="2">
        <v>200000</v>
      </c>
      <c r="C14" s="230"/>
      <c r="D14" s="20" t="s">
        <v>35</v>
      </c>
      <c r="E14" s="115">
        <v>43</v>
      </c>
      <c r="F14" s="39"/>
      <c r="G14" s="42">
        <f t="shared" si="0"/>
        <v>0</v>
      </c>
    </row>
    <row r="15" spans="1:7" ht="15">
      <c r="A15" s="3" t="s">
        <v>69</v>
      </c>
      <c r="B15" s="2">
        <v>200</v>
      </c>
      <c r="C15" s="230"/>
      <c r="D15" s="20" t="s">
        <v>35</v>
      </c>
      <c r="E15" s="115">
        <v>43</v>
      </c>
      <c r="F15" s="39"/>
      <c r="G15" s="42">
        <f t="shared" si="0"/>
        <v>0</v>
      </c>
    </row>
    <row r="16" spans="1:7" s="46" customFormat="1" ht="15">
      <c r="A16" s="3" t="s">
        <v>134</v>
      </c>
      <c r="B16" s="2">
        <v>5000</v>
      </c>
      <c r="C16" s="230"/>
      <c r="D16" s="20" t="s">
        <v>35</v>
      </c>
      <c r="E16" s="115">
        <v>43</v>
      </c>
      <c r="F16" s="39"/>
      <c r="G16" s="42">
        <f t="shared" si="0"/>
        <v>0</v>
      </c>
    </row>
    <row r="17" spans="1:7" ht="15.75" thickBot="1">
      <c r="A17" s="3" t="s">
        <v>135</v>
      </c>
      <c r="B17" s="2">
        <v>50000</v>
      </c>
      <c r="C17" s="231"/>
      <c r="D17" s="20" t="s">
        <v>35</v>
      </c>
      <c r="E17" s="115">
        <v>43</v>
      </c>
      <c r="F17" s="39"/>
      <c r="G17" s="42">
        <f t="shared" si="0"/>
        <v>0</v>
      </c>
    </row>
    <row r="18" spans="1:7" ht="15.75" thickBot="1">
      <c r="A18" s="152" t="s">
        <v>72</v>
      </c>
      <c r="B18" s="153"/>
      <c r="C18" s="153"/>
      <c r="D18" s="153"/>
      <c r="E18" s="153"/>
      <c r="F18" s="154"/>
      <c r="G18" s="44">
        <f>SUM(G12:G17)</f>
        <v>0</v>
      </c>
    </row>
    <row r="20" ht="15.75" thickBot="1"/>
    <row r="21" spans="1:7" ht="15">
      <c r="A21" s="214" t="s">
        <v>137</v>
      </c>
      <c r="B21" s="232" t="s">
        <v>0</v>
      </c>
      <c r="C21" s="217" t="s">
        <v>70</v>
      </c>
      <c r="D21" s="147" t="s">
        <v>30</v>
      </c>
      <c r="E21" s="147" t="s">
        <v>29</v>
      </c>
      <c r="F21" s="147" t="s">
        <v>32</v>
      </c>
      <c r="G21" s="147" t="s">
        <v>31</v>
      </c>
    </row>
    <row r="22" spans="1:7" ht="15">
      <c r="A22" s="215"/>
      <c r="B22" s="233"/>
      <c r="C22" s="218"/>
      <c r="D22" s="148"/>
      <c r="E22" s="148"/>
      <c r="F22" s="148"/>
      <c r="G22" s="148"/>
    </row>
    <row r="23" spans="1:7" ht="15.75" thickBot="1">
      <c r="A23" s="216"/>
      <c r="B23" s="234"/>
      <c r="C23" s="219"/>
      <c r="D23" s="149"/>
      <c r="E23" s="149"/>
      <c r="F23" s="149"/>
      <c r="G23" s="149"/>
    </row>
    <row r="24" spans="1:7" ht="15.75" thickBot="1">
      <c r="A24" s="17">
        <v>1</v>
      </c>
      <c r="B24" s="16">
        <v>2</v>
      </c>
      <c r="C24" s="17">
        <v>3</v>
      </c>
      <c r="D24" s="18">
        <v>4</v>
      </c>
      <c r="E24" s="18">
        <v>5</v>
      </c>
      <c r="F24" s="18">
        <v>6</v>
      </c>
      <c r="G24" s="18" t="s">
        <v>66</v>
      </c>
    </row>
    <row r="25" spans="1:7" ht="15">
      <c r="A25" s="1" t="s">
        <v>1</v>
      </c>
      <c r="B25" s="2">
        <v>25000</v>
      </c>
      <c r="C25" s="229" t="s">
        <v>71</v>
      </c>
      <c r="D25" s="19" t="s">
        <v>35</v>
      </c>
      <c r="E25" s="14">
        <v>383</v>
      </c>
      <c r="F25" s="37"/>
      <c r="G25" s="40">
        <f>F25*E25</f>
        <v>0</v>
      </c>
    </row>
    <row r="26" spans="1:7" ht="15.75" thickBot="1">
      <c r="A26" s="3" t="s">
        <v>3</v>
      </c>
      <c r="B26" s="2">
        <v>50000</v>
      </c>
      <c r="C26" s="231"/>
      <c r="D26" s="20" t="s">
        <v>35</v>
      </c>
      <c r="E26" s="115">
        <v>383</v>
      </c>
      <c r="F26" s="39"/>
      <c r="G26" s="42">
        <f>F26*E26</f>
        <v>0</v>
      </c>
    </row>
    <row r="27" spans="1:7" ht="15.75" thickBot="1">
      <c r="A27" s="152" t="s">
        <v>72</v>
      </c>
      <c r="B27" s="153"/>
      <c r="C27" s="153"/>
      <c r="D27" s="153"/>
      <c r="E27" s="153"/>
      <c r="F27" s="154"/>
      <c r="G27" s="44">
        <f>SUM(G25:G26)</f>
        <v>0</v>
      </c>
    </row>
    <row r="28" spans="1:7" ht="15">
      <c r="A28" s="46"/>
      <c r="B28" s="46"/>
      <c r="C28" s="46"/>
      <c r="D28" s="46"/>
      <c r="E28" s="46"/>
      <c r="F28" s="46"/>
      <c r="G28" s="46"/>
    </row>
    <row r="29" s="46" customFormat="1" ht="15"/>
    <row r="30" s="46" customFormat="1" ht="15"/>
    <row r="31" s="46" customFormat="1" ht="15"/>
    <row r="32" ht="15.75" thickBot="1"/>
    <row r="33" spans="1:7" ht="15">
      <c r="A33" s="214" t="s">
        <v>138</v>
      </c>
      <c r="B33" s="232" t="s">
        <v>0</v>
      </c>
      <c r="C33" s="217" t="s">
        <v>70</v>
      </c>
      <c r="D33" s="147" t="s">
        <v>30</v>
      </c>
      <c r="E33" s="147" t="s">
        <v>29</v>
      </c>
      <c r="F33" s="147" t="s">
        <v>32</v>
      </c>
      <c r="G33" s="147" t="s">
        <v>31</v>
      </c>
    </row>
    <row r="34" spans="1:7" ht="15">
      <c r="A34" s="215"/>
      <c r="B34" s="233"/>
      <c r="C34" s="218"/>
      <c r="D34" s="148"/>
      <c r="E34" s="148"/>
      <c r="F34" s="148"/>
      <c r="G34" s="148"/>
    </row>
    <row r="35" spans="1:7" ht="15.75" thickBot="1">
      <c r="A35" s="216"/>
      <c r="B35" s="234"/>
      <c r="C35" s="219"/>
      <c r="D35" s="149"/>
      <c r="E35" s="149"/>
      <c r="F35" s="149"/>
      <c r="G35" s="149"/>
    </row>
    <row r="36" spans="1:7" ht="15.75" thickBot="1">
      <c r="A36" s="17">
        <v>1</v>
      </c>
      <c r="B36" s="16">
        <v>2</v>
      </c>
      <c r="C36" s="17">
        <v>3</v>
      </c>
      <c r="D36" s="18">
        <v>4</v>
      </c>
      <c r="E36" s="18">
        <v>5</v>
      </c>
      <c r="F36" s="18">
        <v>6</v>
      </c>
      <c r="G36" s="18" t="s">
        <v>66</v>
      </c>
    </row>
    <row r="37" spans="1:7" ht="15">
      <c r="A37" s="1" t="s">
        <v>1</v>
      </c>
      <c r="B37" s="2">
        <v>40000</v>
      </c>
      <c r="C37" s="229" t="s">
        <v>71</v>
      </c>
      <c r="D37" s="19" t="s">
        <v>35</v>
      </c>
      <c r="E37" s="14">
        <v>136</v>
      </c>
      <c r="F37" s="37"/>
      <c r="G37" s="40">
        <f>F37*E37</f>
        <v>0</v>
      </c>
    </row>
    <row r="38" spans="1:7" ht="15.75" thickBot="1">
      <c r="A38" s="3" t="s">
        <v>3</v>
      </c>
      <c r="B38" s="2">
        <v>80000</v>
      </c>
      <c r="C38" s="231"/>
      <c r="D38" s="20" t="s">
        <v>35</v>
      </c>
      <c r="E38" s="115">
        <v>136</v>
      </c>
      <c r="F38" s="39"/>
      <c r="G38" s="42">
        <f>F38*E38</f>
        <v>0</v>
      </c>
    </row>
    <row r="39" spans="1:7" ht="15.75" thickBot="1">
      <c r="A39" s="152" t="s">
        <v>72</v>
      </c>
      <c r="B39" s="153"/>
      <c r="C39" s="153"/>
      <c r="D39" s="153"/>
      <c r="E39" s="153"/>
      <c r="F39" s="154"/>
      <c r="G39" s="44">
        <f>SUM(G37:G38)</f>
        <v>0</v>
      </c>
    </row>
    <row r="40" ht="15.75" thickBot="1"/>
    <row r="41" spans="1:6" ht="15">
      <c r="A41" s="220" t="s">
        <v>155</v>
      </c>
      <c r="B41" s="221"/>
      <c r="C41" s="221"/>
      <c r="D41" s="221"/>
      <c r="E41" s="221"/>
      <c r="F41" s="222"/>
    </row>
    <row r="42" spans="1:6" ht="15">
      <c r="A42" s="208" t="s">
        <v>139</v>
      </c>
      <c r="B42" s="209"/>
      <c r="C42" s="209"/>
      <c r="D42" s="209"/>
      <c r="E42" s="209"/>
      <c r="F42" s="210"/>
    </row>
    <row r="43" spans="1:6" ht="15.75" thickBot="1">
      <c r="A43" s="211" t="s">
        <v>156</v>
      </c>
      <c r="B43" s="212"/>
      <c r="C43" s="212"/>
      <c r="D43" s="212"/>
      <c r="E43" s="212"/>
      <c r="F43" s="213"/>
    </row>
    <row r="45" ht="15.75" thickBot="1"/>
    <row r="46" spans="1:7" ht="15">
      <c r="A46" s="214" t="s">
        <v>140</v>
      </c>
      <c r="B46" s="232" t="s">
        <v>0</v>
      </c>
      <c r="C46" s="217" t="s">
        <v>70</v>
      </c>
      <c r="D46" s="147" t="s">
        <v>30</v>
      </c>
      <c r="E46" s="147" t="s">
        <v>29</v>
      </c>
      <c r="F46" s="147" t="s">
        <v>32</v>
      </c>
      <c r="G46" s="147" t="s">
        <v>31</v>
      </c>
    </row>
    <row r="47" spans="1:7" ht="15">
      <c r="A47" s="215"/>
      <c r="B47" s="233"/>
      <c r="C47" s="218"/>
      <c r="D47" s="148"/>
      <c r="E47" s="148"/>
      <c r="F47" s="148"/>
      <c r="G47" s="148"/>
    </row>
    <row r="48" spans="1:7" ht="15.75" thickBot="1">
      <c r="A48" s="216"/>
      <c r="B48" s="234"/>
      <c r="C48" s="219"/>
      <c r="D48" s="149"/>
      <c r="E48" s="149"/>
      <c r="F48" s="149"/>
      <c r="G48" s="149"/>
    </row>
    <row r="49" spans="1:7" ht="15.75" thickBot="1">
      <c r="A49" s="17">
        <v>1</v>
      </c>
      <c r="B49" s="16">
        <v>2</v>
      </c>
      <c r="C49" s="17">
        <v>3</v>
      </c>
      <c r="D49" s="18">
        <v>4</v>
      </c>
      <c r="E49" s="18">
        <v>5</v>
      </c>
      <c r="F49" s="18">
        <v>6</v>
      </c>
      <c r="G49" s="18" t="s">
        <v>66</v>
      </c>
    </row>
    <row r="50" spans="1:7" ht="15">
      <c r="A50" s="1" t="s">
        <v>1</v>
      </c>
      <c r="B50" s="2">
        <v>40000</v>
      </c>
      <c r="C50" s="229" t="s">
        <v>71</v>
      </c>
      <c r="D50" s="19" t="s">
        <v>35</v>
      </c>
      <c r="E50" s="14">
        <v>250</v>
      </c>
      <c r="F50" s="37"/>
      <c r="G50" s="40">
        <f>F50*E50</f>
        <v>0</v>
      </c>
    </row>
    <row r="51" spans="1:7" ht="15.75" thickBot="1">
      <c r="A51" s="3" t="s">
        <v>3</v>
      </c>
      <c r="B51" s="2">
        <v>80000</v>
      </c>
      <c r="C51" s="231"/>
      <c r="D51" s="20" t="s">
        <v>35</v>
      </c>
      <c r="E51" s="115">
        <v>250</v>
      </c>
      <c r="F51" s="39"/>
      <c r="G51" s="42">
        <f>F51*E51</f>
        <v>0</v>
      </c>
    </row>
    <row r="52" spans="1:7" ht="15.75" thickBot="1">
      <c r="A52" s="152" t="s">
        <v>72</v>
      </c>
      <c r="B52" s="153"/>
      <c r="C52" s="153"/>
      <c r="D52" s="153"/>
      <c r="E52" s="153"/>
      <c r="F52" s="154"/>
      <c r="G52" s="44">
        <f>SUM(G50:G51)</f>
        <v>0</v>
      </c>
    </row>
    <row r="54" ht="15.75" thickBot="1"/>
    <row r="55" spans="1:7" ht="15">
      <c r="A55" s="214" t="s">
        <v>141</v>
      </c>
      <c r="B55" s="232" t="s">
        <v>0</v>
      </c>
      <c r="C55" s="217" t="s">
        <v>70</v>
      </c>
      <c r="D55" s="147" t="s">
        <v>30</v>
      </c>
      <c r="E55" s="147" t="s">
        <v>29</v>
      </c>
      <c r="F55" s="147" t="s">
        <v>32</v>
      </c>
      <c r="G55" s="147" t="s">
        <v>31</v>
      </c>
    </row>
    <row r="56" spans="1:7" ht="15">
      <c r="A56" s="215"/>
      <c r="B56" s="233"/>
      <c r="C56" s="218"/>
      <c r="D56" s="148"/>
      <c r="E56" s="148"/>
      <c r="F56" s="148"/>
      <c r="G56" s="148"/>
    </row>
    <row r="57" spans="1:7" ht="15.75" thickBot="1">
      <c r="A57" s="216"/>
      <c r="B57" s="234"/>
      <c r="C57" s="219"/>
      <c r="D57" s="149"/>
      <c r="E57" s="149"/>
      <c r="F57" s="149"/>
      <c r="G57" s="149"/>
    </row>
    <row r="58" spans="1:7" ht="15.75" thickBot="1">
      <c r="A58" s="17">
        <v>1</v>
      </c>
      <c r="B58" s="16">
        <v>2</v>
      </c>
      <c r="C58" s="17">
        <v>3</v>
      </c>
      <c r="D58" s="18">
        <v>4</v>
      </c>
      <c r="E58" s="18">
        <v>5</v>
      </c>
      <c r="F58" s="18">
        <v>6</v>
      </c>
      <c r="G58" s="18" t="s">
        <v>66</v>
      </c>
    </row>
    <row r="59" spans="1:7" ht="15">
      <c r="A59" s="1" t="s">
        <v>1</v>
      </c>
      <c r="B59" s="2">
        <v>25000</v>
      </c>
      <c r="C59" s="229" t="s">
        <v>71</v>
      </c>
      <c r="D59" s="19" t="s">
        <v>35</v>
      </c>
      <c r="E59" s="14">
        <v>810</v>
      </c>
      <c r="F59" s="37"/>
      <c r="G59" s="40">
        <f>F59*E59</f>
        <v>0</v>
      </c>
    </row>
    <row r="60" spans="1:7" ht="15">
      <c r="A60" s="3" t="s">
        <v>3</v>
      </c>
      <c r="B60" s="2">
        <v>50000</v>
      </c>
      <c r="C60" s="230"/>
      <c r="D60" s="20" t="s">
        <v>35</v>
      </c>
      <c r="E60" s="115">
        <v>810</v>
      </c>
      <c r="F60" s="39"/>
      <c r="G60" s="42">
        <f>F60*E60</f>
        <v>0</v>
      </c>
    </row>
    <row r="61" spans="1:7" ht="15.75" thickBot="1">
      <c r="A61" s="3" t="s">
        <v>142</v>
      </c>
      <c r="B61" s="2">
        <v>19</v>
      </c>
      <c r="C61" s="231"/>
      <c r="D61" s="20" t="s">
        <v>35</v>
      </c>
      <c r="E61" s="115">
        <v>810</v>
      </c>
      <c r="F61" s="39"/>
      <c r="G61" s="42">
        <f>F61*E61</f>
        <v>0</v>
      </c>
    </row>
    <row r="62" spans="1:7" ht="15.75" thickBot="1">
      <c r="A62" s="152" t="s">
        <v>72</v>
      </c>
      <c r="B62" s="153"/>
      <c r="C62" s="153"/>
      <c r="D62" s="153"/>
      <c r="E62" s="153"/>
      <c r="F62" s="154"/>
      <c r="G62" s="44">
        <f>SUM(G59:G60)</f>
        <v>0</v>
      </c>
    </row>
  </sheetData>
  <sheetProtection/>
  <mergeCells count="49">
    <mergeCell ref="A1:G1"/>
    <mergeCell ref="A8:A10"/>
    <mergeCell ref="B8:B10"/>
    <mergeCell ref="C8:C10"/>
    <mergeCell ref="D8:D10"/>
    <mergeCell ref="E8:E10"/>
    <mergeCell ref="F8:F10"/>
    <mergeCell ref="G8:G10"/>
    <mergeCell ref="B21:B23"/>
    <mergeCell ref="C21:C23"/>
    <mergeCell ref="D21:D23"/>
    <mergeCell ref="E21:E23"/>
    <mergeCell ref="F21:F23"/>
    <mergeCell ref="C12:C17"/>
    <mergeCell ref="A18:F18"/>
    <mergeCell ref="G21:G23"/>
    <mergeCell ref="A27:F27"/>
    <mergeCell ref="C25:C26"/>
    <mergeCell ref="A33:A35"/>
    <mergeCell ref="B33:B35"/>
    <mergeCell ref="C33:C35"/>
    <mergeCell ref="D33:D35"/>
    <mergeCell ref="E33:E35"/>
    <mergeCell ref="F33:F35"/>
    <mergeCell ref="A21:A23"/>
    <mergeCell ref="G33:G35"/>
    <mergeCell ref="C37:C38"/>
    <mergeCell ref="A39:F39"/>
    <mergeCell ref="A41:F41"/>
    <mergeCell ref="A42:F42"/>
    <mergeCell ref="A43:F43"/>
    <mergeCell ref="F55:F57"/>
    <mergeCell ref="G55:G57"/>
    <mergeCell ref="A46:A48"/>
    <mergeCell ref="B46:B48"/>
    <mergeCell ref="C46:C48"/>
    <mergeCell ref="D46:D48"/>
    <mergeCell ref="E46:E48"/>
    <mergeCell ref="F46:F48"/>
    <mergeCell ref="A62:F62"/>
    <mergeCell ref="C59:C61"/>
    <mergeCell ref="G46:G48"/>
    <mergeCell ref="C50:C51"/>
    <mergeCell ref="A52:F52"/>
    <mergeCell ref="A55:A57"/>
    <mergeCell ref="B55:B57"/>
    <mergeCell ref="C55:C57"/>
    <mergeCell ref="D55:D57"/>
    <mergeCell ref="E55:E5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24"/>
  <sheetViews>
    <sheetView zoomScalePageLayoutView="0" workbookViewId="0" topLeftCell="A1">
      <selection activeCell="A3" sqref="A3:C6"/>
    </sheetView>
  </sheetViews>
  <sheetFormatPr defaultColWidth="9.140625" defaultRowHeight="15"/>
  <cols>
    <col min="1" max="1" width="24.140625" style="0" customWidth="1"/>
    <col min="8" max="8" width="10.00390625" style="0" customWidth="1"/>
    <col min="9" max="9" width="10.28125" style="0" customWidth="1"/>
  </cols>
  <sheetData>
    <row r="1" spans="1:12" ht="15.75">
      <c r="A1" s="239" t="s">
        <v>96</v>
      </c>
      <c r="B1" s="239"/>
      <c r="C1" s="239"/>
      <c r="D1" s="239"/>
      <c r="E1" s="46"/>
      <c r="F1" s="46"/>
      <c r="G1" s="46"/>
      <c r="H1" s="46"/>
      <c r="I1" s="46"/>
      <c r="J1" s="46"/>
      <c r="K1" s="46"/>
      <c r="L1" s="46"/>
    </row>
    <row r="2" spans="1:4" s="46" customFormat="1" ht="15.75">
      <c r="A2" s="113"/>
      <c r="B2" s="113"/>
      <c r="C2" s="113"/>
      <c r="D2" s="113"/>
    </row>
    <row r="3" spans="1:4" s="46" customFormat="1" ht="15.75">
      <c r="A3" s="34" t="s">
        <v>44</v>
      </c>
      <c r="B3" s="113"/>
      <c r="C3" s="113"/>
      <c r="D3" s="113"/>
    </row>
    <row r="4" spans="1:4" s="46" customFormat="1" ht="15.75">
      <c r="A4" s="66" t="s">
        <v>113</v>
      </c>
      <c r="B4" s="113"/>
      <c r="C4" s="113"/>
      <c r="D4" s="113"/>
    </row>
    <row r="5" spans="1:4" s="46" customFormat="1" ht="15.75">
      <c r="A5" s="66" t="s">
        <v>114</v>
      </c>
      <c r="B5" s="113"/>
      <c r="C5" s="113"/>
      <c r="D5" s="113"/>
    </row>
    <row r="6" spans="1:4" s="46" customFormat="1" ht="15.75">
      <c r="A6" s="66" t="s">
        <v>115</v>
      </c>
      <c r="B6" s="113"/>
      <c r="C6" s="113"/>
      <c r="D6" s="113"/>
    </row>
    <row r="7" spans="1:12" ht="16.5" thickBot="1">
      <c r="A7" s="64"/>
      <c r="B7" s="64"/>
      <c r="C7" s="64"/>
      <c r="D7" s="64"/>
      <c r="E7" s="46"/>
      <c r="F7" s="46"/>
      <c r="G7" s="46"/>
      <c r="H7" s="46"/>
      <c r="I7" s="46"/>
      <c r="J7" s="46"/>
      <c r="K7" s="46"/>
      <c r="L7" s="46"/>
    </row>
    <row r="8" spans="1:12" ht="15.75" thickBot="1">
      <c r="A8" s="240" t="s">
        <v>48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2"/>
    </row>
    <row r="9" spans="1:12" ht="15">
      <c r="A9" s="243" t="s">
        <v>49</v>
      </c>
      <c r="B9" s="246" t="s">
        <v>23</v>
      </c>
      <c r="C9" s="246" t="s">
        <v>50</v>
      </c>
      <c r="D9" s="246" t="s">
        <v>63</v>
      </c>
      <c r="E9" s="246" t="s">
        <v>25</v>
      </c>
      <c r="F9" s="246" t="s">
        <v>62</v>
      </c>
      <c r="G9" s="246" t="s">
        <v>51</v>
      </c>
      <c r="H9" s="246" t="s">
        <v>52</v>
      </c>
      <c r="I9" s="246" t="s">
        <v>53</v>
      </c>
      <c r="J9" s="246" t="s">
        <v>54</v>
      </c>
      <c r="K9" s="249" t="s">
        <v>55</v>
      </c>
      <c r="L9" s="236" t="s">
        <v>31</v>
      </c>
    </row>
    <row r="10" spans="1:12" ht="15">
      <c r="A10" s="244"/>
      <c r="B10" s="247"/>
      <c r="C10" s="247"/>
      <c r="D10" s="247"/>
      <c r="E10" s="247"/>
      <c r="F10" s="247"/>
      <c r="G10" s="247"/>
      <c r="H10" s="247"/>
      <c r="I10" s="247"/>
      <c r="J10" s="247"/>
      <c r="K10" s="250"/>
      <c r="L10" s="237"/>
    </row>
    <row r="11" spans="1:12" ht="15">
      <c r="A11" s="245"/>
      <c r="B11" s="248"/>
      <c r="C11" s="248"/>
      <c r="D11" s="248"/>
      <c r="E11" s="248"/>
      <c r="F11" s="248"/>
      <c r="G11" s="248"/>
      <c r="H11" s="248"/>
      <c r="I11" s="248"/>
      <c r="J11" s="248"/>
      <c r="K11" s="251"/>
      <c r="L11" s="238"/>
    </row>
    <row r="12" spans="1:12" ht="18">
      <c r="A12" s="49">
        <v>1</v>
      </c>
      <c r="B12" s="50">
        <v>2</v>
      </c>
      <c r="C12" s="50">
        <v>3</v>
      </c>
      <c r="D12" s="50">
        <v>4</v>
      </c>
      <c r="E12" s="50">
        <v>5</v>
      </c>
      <c r="F12" s="50">
        <v>6</v>
      </c>
      <c r="G12" s="50">
        <v>7</v>
      </c>
      <c r="H12" s="50">
        <v>8</v>
      </c>
      <c r="I12" s="50">
        <v>9</v>
      </c>
      <c r="J12" s="50">
        <v>10</v>
      </c>
      <c r="K12" s="50">
        <v>11</v>
      </c>
      <c r="L12" s="52" t="s">
        <v>61</v>
      </c>
    </row>
    <row r="13" spans="1:12" ht="15">
      <c r="A13" s="118" t="s">
        <v>147</v>
      </c>
      <c r="B13" s="119" t="s">
        <v>143</v>
      </c>
      <c r="C13" s="119" t="s">
        <v>144</v>
      </c>
      <c r="D13" s="119">
        <v>68</v>
      </c>
      <c r="E13" s="120">
        <v>0.4</v>
      </c>
      <c r="F13" s="119">
        <v>5</v>
      </c>
      <c r="G13" s="119" t="s">
        <v>149</v>
      </c>
      <c r="H13" s="47"/>
      <c r="I13" s="47"/>
      <c r="J13" s="47"/>
      <c r="K13" s="47"/>
      <c r="L13" s="61">
        <f>H13+I13+J13+K13</f>
        <v>0</v>
      </c>
    </row>
    <row r="14" spans="1:12" ht="15.75" thickBot="1">
      <c r="A14" s="118" t="s">
        <v>148</v>
      </c>
      <c r="B14" s="119" t="s">
        <v>145</v>
      </c>
      <c r="C14" s="119" t="s">
        <v>146</v>
      </c>
      <c r="D14" s="119">
        <v>1700</v>
      </c>
      <c r="E14" s="120">
        <v>0.5</v>
      </c>
      <c r="F14" s="119">
        <v>2</v>
      </c>
      <c r="G14" s="119" t="s">
        <v>150</v>
      </c>
      <c r="H14" s="47"/>
      <c r="I14" s="47"/>
      <c r="J14" s="47"/>
      <c r="K14" s="47"/>
      <c r="L14" s="61">
        <f>H14+I14+J14+K14</f>
        <v>0</v>
      </c>
    </row>
    <row r="15" spans="1:12" ht="15.75" thickBot="1">
      <c r="A15" s="252" t="s">
        <v>72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4"/>
      <c r="L15" s="56">
        <f>SUM(L13:L14)</f>
        <v>0</v>
      </c>
    </row>
    <row r="16" spans="1:12" ht="15.75" thickBot="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54"/>
    </row>
    <row r="17" spans="1:11" ht="15.75" thickBot="1">
      <c r="A17" s="240" t="s">
        <v>56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2"/>
    </row>
    <row r="18" spans="1:11" ht="15">
      <c r="A18" s="244" t="s">
        <v>22</v>
      </c>
      <c r="B18" s="247" t="s">
        <v>23</v>
      </c>
      <c r="C18" s="247" t="s">
        <v>50</v>
      </c>
      <c r="D18" s="247" t="s">
        <v>24</v>
      </c>
      <c r="E18" s="247" t="s">
        <v>57</v>
      </c>
      <c r="F18" s="247" t="s">
        <v>62</v>
      </c>
      <c r="G18" s="247" t="s">
        <v>51</v>
      </c>
      <c r="H18" s="247" t="s">
        <v>58</v>
      </c>
      <c r="I18" s="247" t="s">
        <v>59</v>
      </c>
      <c r="J18" s="246" t="s">
        <v>60</v>
      </c>
      <c r="K18" s="236" t="s">
        <v>31</v>
      </c>
    </row>
    <row r="19" spans="1:11" ht="15">
      <c r="A19" s="244"/>
      <c r="B19" s="247"/>
      <c r="C19" s="247"/>
      <c r="D19" s="247"/>
      <c r="E19" s="247"/>
      <c r="F19" s="247"/>
      <c r="G19" s="247"/>
      <c r="H19" s="247"/>
      <c r="I19" s="247"/>
      <c r="J19" s="247"/>
      <c r="K19" s="237"/>
    </row>
    <row r="20" spans="1:11" ht="15">
      <c r="A20" s="245"/>
      <c r="B20" s="248"/>
      <c r="C20" s="248"/>
      <c r="D20" s="248"/>
      <c r="E20" s="248"/>
      <c r="F20" s="248"/>
      <c r="G20" s="248"/>
      <c r="H20" s="248"/>
      <c r="I20" s="248"/>
      <c r="J20" s="248"/>
      <c r="K20" s="238"/>
    </row>
    <row r="21" spans="1:11" ht="15">
      <c r="A21" s="49">
        <v>1</v>
      </c>
      <c r="B21" s="50">
        <v>2</v>
      </c>
      <c r="C21" s="50">
        <v>3</v>
      </c>
      <c r="D21" s="50">
        <v>4</v>
      </c>
      <c r="E21" s="50">
        <v>5</v>
      </c>
      <c r="F21" s="50">
        <v>6</v>
      </c>
      <c r="G21" s="50">
        <v>7</v>
      </c>
      <c r="H21" s="50">
        <v>8</v>
      </c>
      <c r="I21" s="50">
        <v>9</v>
      </c>
      <c r="J21" s="50">
        <v>10</v>
      </c>
      <c r="K21" s="51" t="s">
        <v>64</v>
      </c>
    </row>
    <row r="22" spans="1:11" ht="15" customHeight="1">
      <c r="A22" s="118" t="s">
        <v>147</v>
      </c>
      <c r="B22" s="119" t="s">
        <v>143</v>
      </c>
      <c r="C22" s="119" t="s">
        <v>144</v>
      </c>
      <c r="D22" s="119">
        <v>68</v>
      </c>
      <c r="E22" s="120">
        <v>0.5</v>
      </c>
      <c r="F22" s="119">
        <v>5</v>
      </c>
      <c r="G22" s="119" t="s">
        <v>151</v>
      </c>
      <c r="H22" s="121">
        <v>131335</v>
      </c>
      <c r="I22" s="53"/>
      <c r="J22" s="47"/>
      <c r="K22" s="48">
        <f>I22+J22</f>
        <v>0</v>
      </c>
    </row>
    <row r="23" spans="1:11" ht="15.75" thickBot="1">
      <c r="A23" s="118" t="s">
        <v>148</v>
      </c>
      <c r="B23" s="119" t="s">
        <v>145</v>
      </c>
      <c r="C23" s="119" t="s">
        <v>146</v>
      </c>
      <c r="D23" s="119">
        <v>1700</v>
      </c>
      <c r="E23" s="120">
        <v>0.5</v>
      </c>
      <c r="F23" s="119">
        <v>2</v>
      </c>
      <c r="G23" s="119" t="s">
        <v>152</v>
      </c>
      <c r="H23" s="121">
        <v>66504</v>
      </c>
      <c r="I23" s="53"/>
      <c r="J23" s="47"/>
      <c r="K23" s="48">
        <f>I23+J23</f>
        <v>0</v>
      </c>
    </row>
    <row r="24" spans="1:11" ht="15.75" thickBot="1">
      <c r="A24" s="252" t="s">
        <v>72</v>
      </c>
      <c r="B24" s="253"/>
      <c r="C24" s="253"/>
      <c r="D24" s="253"/>
      <c r="E24" s="253"/>
      <c r="F24" s="253"/>
      <c r="G24" s="253"/>
      <c r="H24" s="253"/>
      <c r="I24" s="253"/>
      <c r="J24" s="254"/>
      <c r="K24" s="57">
        <f>SUM(K22:K23)</f>
        <v>0</v>
      </c>
    </row>
  </sheetData>
  <sheetProtection/>
  <mergeCells count="28">
    <mergeCell ref="A24:J24"/>
    <mergeCell ref="A17:K17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I9:I11"/>
    <mergeCell ref="J9:J11"/>
    <mergeCell ref="K9:K11"/>
    <mergeCell ref="G9:G11"/>
    <mergeCell ref="H9:H11"/>
    <mergeCell ref="J18:J20"/>
    <mergeCell ref="K18:K20"/>
    <mergeCell ref="A15:K15"/>
    <mergeCell ref="L9:L11"/>
    <mergeCell ref="A1:D1"/>
    <mergeCell ref="A8:L8"/>
    <mergeCell ref="A9:A11"/>
    <mergeCell ref="B9:B11"/>
    <mergeCell ref="C9:C11"/>
    <mergeCell ref="D9:D11"/>
    <mergeCell ref="E9:E11"/>
    <mergeCell ref="F9:F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C28"/>
  <sheetViews>
    <sheetView zoomScalePageLayoutView="0" workbookViewId="0" topLeftCell="A1">
      <selection activeCell="A3" sqref="A3:A6"/>
    </sheetView>
  </sheetViews>
  <sheetFormatPr defaultColWidth="9.140625" defaultRowHeight="15"/>
  <cols>
    <col min="1" max="1" width="60.28125" style="92" customWidth="1"/>
    <col min="2" max="2" width="41.00390625" style="92" customWidth="1"/>
    <col min="3" max="5" width="16.421875" style="92" customWidth="1"/>
    <col min="6" max="8" width="11.57421875" style="92" customWidth="1"/>
    <col min="9" max="16384" width="9.140625" style="92" customWidth="1"/>
  </cols>
  <sheetData>
    <row r="1" ht="15.75">
      <c r="A1" s="4" t="s">
        <v>36</v>
      </c>
    </row>
    <row r="2" ht="14.25" customHeight="1"/>
    <row r="3" spans="1:3" ht="14.25" customHeight="1">
      <c r="A3" s="34" t="s">
        <v>44</v>
      </c>
      <c r="B3" s="116"/>
      <c r="C3" s="116"/>
    </row>
    <row r="4" spans="1:3" ht="14.25" customHeight="1">
      <c r="A4" s="66" t="s">
        <v>113</v>
      </c>
      <c r="B4" s="116"/>
      <c r="C4" s="116"/>
    </row>
    <row r="5" spans="1:3" ht="14.25" customHeight="1">
      <c r="A5" s="66" t="s">
        <v>114</v>
      </c>
      <c r="B5" s="116"/>
      <c r="C5" s="116"/>
    </row>
    <row r="6" spans="1:3" ht="15.75">
      <c r="A6" s="66" t="s">
        <v>115</v>
      </c>
      <c r="B6" s="116"/>
      <c r="C6" s="116"/>
    </row>
    <row r="7" ht="16.5" thickBot="1"/>
    <row r="8" spans="1:2" ht="32.25" thickBot="1">
      <c r="A8" s="91" t="s">
        <v>98</v>
      </c>
      <c r="B8" s="91" t="s">
        <v>97</v>
      </c>
    </row>
    <row r="9" spans="1:2" ht="15.75">
      <c r="A9" s="261" t="s">
        <v>18</v>
      </c>
      <c r="B9" s="267"/>
    </row>
    <row r="10" spans="1:2" ht="15.75">
      <c r="A10" s="262"/>
      <c r="B10" s="268"/>
    </row>
    <row r="11" spans="1:2" ht="15.75">
      <c r="A11" s="262"/>
      <c r="B11" s="268"/>
    </row>
    <row r="12" spans="1:2" ht="16.5" thickBot="1">
      <c r="A12" s="263"/>
      <c r="B12" s="269"/>
    </row>
    <row r="13" spans="1:2" ht="15.75">
      <c r="A13" s="261" t="s">
        <v>19</v>
      </c>
      <c r="B13" s="267"/>
    </row>
    <row r="14" spans="1:2" ht="15.75">
      <c r="A14" s="262"/>
      <c r="B14" s="268"/>
    </row>
    <row r="15" spans="1:2" ht="15.75">
      <c r="A15" s="262"/>
      <c r="B15" s="268"/>
    </row>
    <row r="16" spans="1:2" ht="16.5" thickBot="1">
      <c r="A16" s="263"/>
      <c r="B16" s="269"/>
    </row>
    <row r="17" spans="1:2" ht="15.75">
      <c r="A17" s="261" t="s">
        <v>20</v>
      </c>
      <c r="B17" s="267"/>
    </row>
    <row r="18" spans="1:2" ht="15.75">
      <c r="A18" s="262"/>
      <c r="B18" s="268"/>
    </row>
    <row r="19" spans="1:2" ht="15.75">
      <c r="A19" s="262"/>
      <c r="B19" s="268"/>
    </row>
    <row r="20" spans="1:2" ht="16.5" thickBot="1">
      <c r="A20" s="263"/>
      <c r="B20" s="269"/>
    </row>
    <row r="21" spans="1:2" ht="15.75">
      <c r="A21" s="264" t="s">
        <v>21</v>
      </c>
      <c r="B21" s="267"/>
    </row>
    <row r="22" spans="1:2" ht="15.75">
      <c r="A22" s="265"/>
      <c r="B22" s="268"/>
    </row>
    <row r="23" spans="1:2" ht="15.75">
      <c r="A23" s="265"/>
      <c r="B23" s="268"/>
    </row>
    <row r="24" spans="1:2" ht="16.5" thickBot="1">
      <c r="A24" s="266"/>
      <c r="B24" s="269"/>
    </row>
    <row r="25" spans="1:2" ht="15.75">
      <c r="A25" s="255" t="s">
        <v>95</v>
      </c>
      <c r="B25" s="258"/>
    </row>
    <row r="26" spans="1:2" ht="15.75">
      <c r="A26" s="256"/>
      <c r="B26" s="259"/>
    </row>
    <row r="27" spans="1:2" ht="15.75">
      <c r="A27" s="256"/>
      <c r="B27" s="259"/>
    </row>
    <row r="28" spans="1:2" ht="16.5" thickBot="1">
      <c r="A28" s="257"/>
      <c r="B28" s="260"/>
    </row>
  </sheetData>
  <sheetProtection/>
  <mergeCells count="10">
    <mergeCell ref="A25:A28"/>
    <mergeCell ref="B25:B28"/>
    <mergeCell ref="A9:A12"/>
    <mergeCell ref="A13:A16"/>
    <mergeCell ref="A17:A20"/>
    <mergeCell ref="A21:A24"/>
    <mergeCell ref="B9:B12"/>
    <mergeCell ref="B17:B20"/>
    <mergeCell ref="B21:B24"/>
    <mergeCell ref="B13:B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D18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6.421875" style="0" customWidth="1"/>
    <col min="2" max="2" width="55.00390625" style="0" customWidth="1"/>
    <col min="3" max="3" width="12.28125" style="0" customWidth="1"/>
  </cols>
  <sheetData>
    <row r="1" ht="15">
      <c r="A1" s="103" t="s">
        <v>154</v>
      </c>
    </row>
    <row r="2" s="46" customFormat="1" ht="15">
      <c r="A2" s="103"/>
    </row>
    <row r="3" spans="1:2" s="46" customFormat="1" ht="15">
      <c r="A3" s="103"/>
      <c r="B3" s="34" t="s">
        <v>44</v>
      </c>
    </row>
    <row r="4" spans="1:2" s="46" customFormat="1" ht="15">
      <c r="A4" s="103"/>
      <c r="B4" s="66" t="s">
        <v>113</v>
      </c>
    </row>
    <row r="5" spans="1:2" s="46" customFormat="1" ht="15">
      <c r="A5" s="103"/>
      <c r="B5" s="66" t="s">
        <v>114</v>
      </c>
    </row>
    <row r="6" spans="1:2" s="46" customFormat="1" ht="15">
      <c r="A6" s="103"/>
      <c r="B6" s="66" t="s">
        <v>115</v>
      </c>
    </row>
    <row r="7" s="46" customFormat="1" ht="15">
      <c r="A7" s="103"/>
    </row>
    <row r="8" spans="1:4" ht="15">
      <c r="A8" s="46"/>
      <c r="B8" s="46"/>
      <c r="C8" s="46"/>
      <c r="D8" s="46"/>
    </row>
    <row r="9" spans="1:4" ht="15">
      <c r="A9" s="104" t="s">
        <v>102</v>
      </c>
      <c r="B9" s="105" t="s">
        <v>104</v>
      </c>
      <c r="C9" s="106" t="s">
        <v>103</v>
      </c>
      <c r="D9" s="46"/>
    </row>
    <row r="10" spans="1:4" ht="15">
      <c r="A10" s="122">
        <v>2017</v>
      </c>
      <c r="B10" s="123" t="s">
        <v>105</v>
      </c>
      <c r="C10" s="124">
        <v>9752.94</v>
      </c>
      <c r="D10" s="46"/>
    </row>
    <row r="11" spans="1:4" ht="15">
      <c r="A11" s="270" t="s">
        <v>153</v>
      </c>
      <c r="B11" s="271"/>
      <c r="C11" s="124">
        <f>SUM(C10)</f>
        <v>9752.94</v>
      </c>
      <c r="D11" s="46"/>
    </row>
    <row r="12" spans="1:4" ht="15">
      <c r="A12" s="122">
        <v>2019</v>
      </c>
      <c r="B12" s="123" t="s">
        <v>105</v>
      </c>
      <c r="C12" s="124">
        <v>14847.7</v>
      </c>
      <c r="D12" s="46"/>
    </row>
    <row r="13" spans="1:4" ht="15">
      <c r="A13" s="270" t="s">
        <v>107</v>
      </c>
      <c r="B13" s="271"/>
      <c r="C13" s="124">
        <f>SUM(C12)</f>
        <v>14847.7</v>
      </c>
      <c r="D13" s="46"/>
    </row>
    <row r="14" spans="1:4" ht="15">
      <c r="A14" s="122">
        <v>2020</v>
      </c>
      <c r="B14" s="123" t="s">
        <v>105</v>
      </c>
      <c r="C14" s="124">
        <v>32048.88</v>
      </c>
      <c r="D14" s="46"/>
    </row>
    <row r="15" spans="1:4" ht="15">
      <c r="A15" s="270" t="s">
        <v>109</v>
      </c>
      <c r="B15" s="271"/>
      <c r="C15" s="124">
        <f>C14</f>
        <v>32048.88</v>
      </c>
      <c r="D15" s="46"/>
    </row>
    <row r="16" spans="1:3" s="46" customFormat="1" ht="15">
      <c r="A16" s="122">
        <v>2021</v>
      </c>
      <c r="B16" s="123" t="s">
        <v>105</v>
      </c>
      <c r="C16" s="124">
        <v>21419.26</v>
      </c>
    </row>
    <row r="17" spans="1:3" s="46" customFormat="1" ht="15">
      <c r="A17" s="270" t="s">
        <v>109</v>
      </c>
      <c r="B17" s="271"/>
      <c r="C17" s="124">
        <f>C16</f>
        <v>21419.26</v>
      </c>
    </row>
    <row r="18" spans="1:4" ht="15">
      <c r="A18" s="272" t="s">
        <v>77</v>
      </c>
      <c r="B18" s="273"/>
      <c r="C18" s="107">
        <f>C11+C13+C15+C17</f>
        <v>78068.78</v>
      </c>
      <c r="D18" s="46"/>
    </row>
  </sheetData>
  <sheetProtection/>
  <mergeCells count="5">
    <mergeCell ref="A13:B13"/>
    <mergeCell ref="A15:B15"/>
    <mergeCell ref="A18:B18"/>
    <mergeCell ref="A17:B17"/>
    <mergeCell ref="A11:B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Djelatnik</cp:lastModifiedBy>
  <cp:lastPrinted>2022-01-20T13:44:59Z</cp:lastPrinted>
  <dcterms:created xsi:type="dcterms:W3CDTF">2016-02-16T14:14:54Z</dcterms:created>
  <dcterms:modified xsi:type="dcterms:W3CDTF">2022-01-20T13:46:20Z</dcterms:modified>
  <cp:category/>
  <cp:version/>
  <cp:contentType/>
  <cp:contentStatus/>
</cp:coreProperties>
</file>