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Dragana\Desktop\"/>
    </mc:Choice>
  </mc:AlternateContent>
  <xr:revisionPtr revIDLastSave="0" documentId="8_{5F9A878C-3AE4-4074-BC0B-C8B6610A2CC8}" xr6:coauthVersionLast="36" xr6:coauthVersionMax="36" xr10:uidLastSave="{00000000-0000-0000-0000-000000000000}"/>
  <bookViews>
    <workbookView xWindow="-120" yWindow="-120" windowWidth="29040" windowHeight="15720" activeTab="4" xr2:uid="{00000000-000D-0000-FFFF-FFFF00000000}"/>
  </bookViews>
  <sheets>
    <sheet name="Osiguranje imovine" sheetId="1" r:id="rId1"/>
    <sheet name="Podaci za osiguranje imovine" sheetId="2" r:id="rId2"/>
    <sheet name="Nezgoda" sheetId="5" r:id="rId3"/>
    <sheet name="Odgovornost" sheetId="3" r:id="rId4"/>
    <sheet name="Vozila" sheetId="6" r:id="rId5"/>
    <sheet name="Rekapitulacija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6" l="1"/>
  <c r="B36" i="6"/>
  <c r="J17" i="2"/>
  <c r="J16" i="2"/>
  <c r="J15" i="2"/>
  <c r="J14" i="2"/>
  <c r="J13" i="2"/>
  <c r="J12" i="2"/>
  <c r="I16" i="2"/>
  <c r="I15" i="2"/>
  <c r="I14" i="2"/>
  <c r="I13" i="2"/>
  <c r="I12" i="2"/>
  <c r="C13" i="2"/>
  <c r="D13" i="2" s="1"/>
  <c r="D12" i="2"/>
  <c r="D11" i="2"/>
  <c r="I17" i="2" l="1"/>
  <c r="C10" i="2"/>
  <c r="D10" i="2" s="1"/>
  <c r="C9" i="2"/>
  <c r="C14" i="2" l="1"/>
  <c r="D9" i="2"/>
  <c r="D14" i="2" s="1"/>
</calcChain>
</file>

<file path=xl/sharedStrings.xml><?xml version="1.0" encoding="utf-8"?>
<sst xmlns="http://schemas.openxmlformats.org/spreadsheetml/2006/main" count="320" uniqueCount="165">
  <si>
    <t xml:space="preserve">Sveti Ivan 8 </t>
  </si>
  <si>
    <t>52420 Buzet</t>
  </si>
  <si>
    <t>OIB: 13269963589</t>
  </si>
  <si>
    <t>Djelatnost: 36 Skupljanje, pročišćavanje i opskrba vodom (NKD 2007)</t>
  </si>
  <si>
    <t>TROŠKOVNIK - OSIGURANJE IMOVINE</t>
  </si>
  <si>
    <t>Red. br.</t>
  </si>
  <si>
    <t>Osigurane opasnosti (osigurani rizici)</t>
  </si>
  <si>
    <t>Jedinica mjere</t>
  </si>
  <si>
    <t>Količina stavke</t>
  </si>
  <si>
    <t>9=7x8</t>
  </si>
  <si>
    <t>Požar, udar groma, eksplozija, pad i udar zračne  letjelice</t>
  </si>
  <si>
    <t>kompl.</t>
  </si>
  <si>
    <t>Oluja i tuča</t>
  </si>
  <si>
    <t>bez franšize</t>
  </si>
  <si>
    <t>Izljev vode iz vodovodnih i kanalizacijskih cijevi</t>
  </si>
  <si>
    <t>Lekaža tekućina, plinova, radnih medija</t>
  </si>
  <si>
    <t>Poplava, bujica i visoka voda</t>
  </si>
  <si>
    <t>Pritisak snijega i snježna lavina, odron kamenja i klizanje tla, pad drveća</t>
  </si>
  <si>
    <t>Udar motornog vozila, dim, nadzvučni tlak</t>
  </si>
  <si>
    <t>Demonstracije, manifestacije, zlonamjerna oštećenja, vandalizam, štrajk i onemogućavanje rada radnika</t>
  </si>
  <si>
    <t>Potres</t>
  </si>
  <si>
    <t>2% od štete, maksimalno 7.000,00 EUR</t>
  </si>
  <si>
    <t>Provalna krađa, razbojstvo i vandalizam, obična krađa</t>
  </si>
  <si>
    <t xml:space="preserve">Lom stakla </t>
  </si>
  <si>
    <t xml:space="preserve">Lom stroja </t>
  </si>
  <si>
    <t>Naknada troškova</t>
  </si>
  <si>
    <t>Neimenovani rizici</t>
  </si>
  <si>
    <t>Cijena EUR bez PDV</t>
  </si>
  <si>
    <t xml:space="preserve">PDV </t>
  </si>
  <si>
    <t>Cijena EUR sa PDV</t>
  </si>
  <si>
    <t xml:space="preserve">Napomene: </t>
  </si>
  <si>
    <t>02. Na opis i širinu pokrića primjenjuje se Tehnička specifikacija koja je sastavni dio Dokumentacije o nabavi.</t>
  </si>
  <si>
    <r>
      <t xml:space="preserve">Maksimalna naknada po štetnom događaju </t>
    </r>
    <r>
      <rPr>
        <sz val="9"/>
        <color indexed="8"/>
        <rFont val="Arial"/>
        <family val="2"/>
        <charset val="238"/>
      </rPr>
      <t>(EUR)</t>
    </r>
  </si>
  <si>
    <r>
      <t xml:space="preserve"> Franšiza </t>
    </r>
    <r>
      <rPr>
        <sz val="9"/>
        <color indexed="8"/>
        <rFont val="Arial"/>
        <family val="2"/>
        <charset val="238"/>
      </rPr>
      <t>(EUR)</t>
    </r>
  </si>
  <si>
    <r>
      <t xml:space="preserve">Cijena stavke </t>
    </r>
    <r>
      <rPr>
        <sz val="9"/>
        <color indexed="8"/>
        <rFont val="Arial"/>
        <family val="2"/>
        <charset val="238"/>
      </rPr>
      <t>(EUR bez PDV)</t>
    </r>
    <r>
      <rPr>
        <b/>
        <sz val="9"/>
        <color indexed="8"/>
        <rFont val="Arial"/>
        <family val="2"/>
        <charset val="238"/>
      </rPr>
      <t xml:space="preserve"> </t>
    </r>
  </si>
  <si>
    <r>
      <t xml:space="preserve">Ukupna godišnja premija osiguranja </t>
    </r>
    <r>
      <rPr>
        <sz val="9"/>
        <color indexed="8"/>
        <rFont val="Arial"/>
        <family val="2"/>
        <charset val="238"/>
      </rPr>
      <t>(EUR bez PDV)</t>
    </r>
  </si>
  <si>
    <r>
      <rPr>
        <b/>
        <u/>
        <sz val="10"/>
        <color indexed="8"/>
        <rFont val="Arial"/>
        <family val="2"/>
        <charset val="238"/>
      </rPr>
      <t>Napomene:</t>
    </r>
    <r>
      <rPr>
        <u/>
        <sz val="10"/>
        <color indexed="8"/>
        <rFont val="Arial"/>
        <family val="2"/>
        <charset val="238"/>
      </rPr>
      <t xml:space="preserve"> </t>
    </r>
  </si>
  <si>
    <t>Predmet osiguranja</t>
  </si>
  <si>
    <t>Prosječne zalihe klasa 3 i sitan inventar</t>
  </si>
  <si>
    <t>Ukupno (kn):</t>
  </si>
  <si>
    <t>Napomene:</t>
  </si>
  <si>
    <t>01. Primijenjen fiksni tečaj konverzije 1 EUR= 7,53450 HRK</t>
  </si>
  <si>
    <t>Ugovaratelj/Osiguranik:</t>
  </si>
  <si>
    <t>Sveučilište Jurja Dobrile u Puli - Studentski centar Pula</t>
  </si>
  <si>
    <t>Svetog Mihovila 3, 52100 Pula</t>
  </si>
  <si>
    <t>OIB: 63288148995</t>
  </si>
  <si>
    <t>01. Franšize navedene u troškovniku su odbitne.</t>
  </si>
  <si>
    <t xml:space="preserve">TROŠKOVNIK – REKAPITULACIJA  </t>
  </si>
  <si>
    <t>REDNI BROJ</t>
  </si>
  <si>
    <t>Naziv i opis stavke</t>
  </si>
  <si>
    <t>1.</t>
  </si>
  <si>
    <t>OSIGURANJE IMOVINE</t>
  </si>
  <si>
    <t>CIJENA PONUDE, EUR bez PDV:</t>
  </si>
  <si>
    <t>PDV, EUR:</t>
  </si>
  <si>
    <t>CIJENA PONUDE, EUR s PDV:</t>
  </si>
  <si>
    <t>01. Prema članku 40. stavku 1. a) Zakona o Porezu na dodanu vrijednost (NN 73/13, 99/13, 148/13, 153/13, 143/14, 115/16, 106/18, 121/19, 138/20, 39/22, 113/22) PDV-a su oslobođene usluge osiguranja i reosiguranja.</t>
  </si>
  <si>
    <t>02. Na mjesto predviđeno za upis cijene ponude s PDV-om, upisati iznos kao onaj bez PDV-a, a polje za upis iznosa PDV-a ostaje prazno.</t>
  </si>
  <si>
    <r>
      <rPr>
        <b/>
        <sz val="10"/>
        <color indexed="8"/>
        <rFont val="Arial"/>
        <family val="2"/>
      </rPr>
      <t>Ukupna godišnja premija osiguranja</t>
    </r>
    <r>
      <rPr>
        <sz val="10"/>
        <color indexed="8"/>
        <rFont val="Arial"/>
        <family val="2"/>
      </rPr>
      <t xml:space="preserve">
[EUR bez PDV]</t>
    </r>
  </si>
  <si>
    <t>TROŠKOVNIK -  OSIGURANJE OD ODGOVORNOSTI</t>
  </si>
  <si>
    <t>Redni broj</t>
  </si>
  <si>
    <t>Limit osiguranja po štetnom događaju/ agregatni limit [EUR] (minimalni propisani zahtjev)</t>
  </si>
  <si>
    <r>
      <rPr>
        <b/>
        <sz val="9"/>
        <color indexed="8"/>
        <rFont val="Arial"/>
        <family val="2"/>
        <charset val="238"/>
      </rPr>
      <t>Godišnja premija osiguranja po stavc</t>
    </r>
    <r>
      <rPr>
        <b/>
        <sz val="8"/>
        <color indexed="8"/>
        <rFont val="Arial"/>
        <family val="2"/>
      </rPr>
      <t xml:space="preserve">i
</t>
    </r>
    <r>
      <rPr>
        <sz val="8"/>
        <color indexed="8"/>
        <rFont val="Arial"/>
        <family val="2"/>
      </rPr>
      <t>[EUR bez PDV]</t>
    </r>
  </si>
  <si>
    <r>
      <rPr>
        <b/>
        <sz val="9"/>
        <color indexed="8"/>
        <rFont val="Arial"/>
        <family val="2"/>
        <charset val="238"/>
      </rPr>
      <t>Ukupna godišnja premija osiguranja</t>
    </r>
    <r>
      <rPr>
        <b/>
        <sz val="8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>[EUR bez PDV]</t>
    </r>
  </si>
  <si>
    <t>7=5x6</t>
  </si>
  <si>
    <t>Osiguranje od javne odgovornosti prema trećim osobama</t>
  </si>
  <si>
    <t>2.</t>
  </si>
  <si>
    <t>Osiguranje od odgovornosti prema vlastitim radnicima</t>
  </si>
  <si>
    <t>3.</t>
  </si>
  <si>
    <t>Ukupna godišnja premija, bez PDV, u EUR</t>
  </si>
  <si>
    <t>PDV u  EUR</t>
  </si>
  <si>
    <t>Ukupna godišnja premija, s PDV u EUR</t>
  </si>
  <si>
    <t>Napomena:</t>
  </si>
  <si>
    <t>01. Na opis i širinu pokrića primjenjuje se Tehnička specifikacija koja je sastavni dio Dokumentacije o nabavi.</t>
  </si>
  <si>
    <t>8=6x7</t>
  </si>
  <si>
    <t>Smrt uslijed nezgode</t>
  </si>
  <si>
    <t>osoba</t>
  </si>
  <si>
    <t>Smrt uslijed bolesti</t>
  </si>
  <si>
    <t>Trajni invaliditet uslijed nezgode</t>
  </si>
  <si>
    <t>4.</t>
  </si>
  <si>
    <t>Teško bolesna stanja</t>
  </si>
  <si>
    <t>TROŠKOVNIK -  OSIGURANJE OD AUTOMOBILSKE ODGOVORNOSTI (OBVEZNO OSIGURANJE VLASNIKA ODNOSNO KORISNIKA MOTORNIH VOZILA ZA ŠTETE NANESENE TREĆIM OSOBAMA (AO))</t>
  </si>
  <si>
    <t>(dodatna pokrića: pomoć na cesti)</t>
  </si>
  <si>
    <t>REG. OZNAKA</t>
  </si>
  <si>
    <t>BROJ ŠASIJE</t>
  </si>
  <si>
    <t>VRSTA VOZILA</t>
  </si>
  <si>
    <t>MODEL VOZILA</t>
  </si>
  <si>
    <t>GODINA PROIZVODNJE</t>
  </si>
  <si>
    <r>
      <t xml:space="preserve">TEHNIČKE KARAKTERISTIKE  </t>
    </r>
    <r>
      <rPr>
        <sz val="8"/>
        <rFont val="Arial"/>
        <family val="2"/>
        <charset val="238"/>
      </rPr>
      <t>(Kw za osobna vozila NDM za teretna i priključna vozila, CCM za motocikle )</t>
    </r>
  </si>
  <si>
    <t>JEDINICA MJERE</t>
  </si>
  <si>
    <t>KOLIČINA</t>
  </si>
  <si>
    <r>
      <t xml:space="preserve">PREMIJA OSIGURANJA OD AUTOMOBILSKE ODGOVORNOSTI </t>
    </r>
    <r>
      <rPr>
        <sz val="8"/>
        <rFont val="Arial"/>
        <family val="2"/>
        <charset val="238"/>
      </rPr>
      <t>sa uključenim porezom (EUR)</t>
    </r>
  </si>
  <si>
    <r>
      <t xml:space="preserve">UKUPNA GODIŠNJA PREMIJA OSIGURANJA 
</t>
    </r>
    <r>
      <rPr>
        <sz val="8"/>
        <color indexed="8"/>
        <rFont val="Arial"/>
        <family val="2"/>
        <charset val="238"/>
      </rPr>
      <t>[EUR bez PDV]</t>
    </r>
  </si>
  <si>
    <t>TERETNO</t>
  </si>
  <si>
    <t>RADNI STROJ</t>
  </si>
  <si>
    <t>Podaci za izradu police osiguranja od izvanugovorne odgovornosti - na dan 31.12.2022.</t>
  </si>
  <si>
    <t>Neto platni fond (godišnje neto plaće svih djelatnika) - aproksimacija (EUR)</t>
  </si>
  <si>
    <t>Nova vrijednost kn</t>
  </si>
  <si>
    <t>Nova vrijednost €</t>
  </si>
  <si>
    <t xml:space="preserve">Tuđi objekti na korištenju temeljem Ugovora o poslovnoj suradnji </t>
  </si>
  <si>
    <t>PU221OP</t>
  </si>
  <si>
    <t>PU989NE</t>
  </si>
  <si>
    <t>M1 - CITROEN C4 1.6 HDI ADRIATIC</t>
  </si>
  <si>
    <t>N1 - CITROEN NEMO FG 1.4I</t>
  </si>
  <si>
    <t>Broj mjesta za sjedenje</t>
  </si>
  <si>
    <t>OSIGURANJE NEZGODE</t>
  </si>
  <si>
    <t>OSIGURANJE ODGOVORNOSTI</t>
  </si>
  <si>
    <t>VOZILA</t>
  </si>
  <si>
    <t>R.br.</t>
  </si>
  <si>
    <t>MJESTO</t>
  </si>
  <si>
    <t>neto korisna površina                     m2</t>
  </si>
  <si>
    <t>Uprava SV. Mihovila 3 i Studentski dom Paviljon 1 - Preradovićeva 9</t>
  </si>
  <si>
    <t>Studentski dom Paviljon 2 - Preradovićeva 9B</t>
  </si>
  <si>
    <t>Studentski dom Paviljon 3 - Preradovićeva 9C</t>
  </si>
  <si>
    <t>Studentski restoran - Preradovićeva 9A</t>
  </si>
  <si>
    <t xml:space="preserve">Kotlovnica </t>
  </si>
  <si>
    <t>SVEUKUPNO</t>
  </si>
  <si>
    <t>02. Građevinski objketki vode se u poslovnim knjigama Sveučilišta Jurja Dobrile / Na upravljanju Studentskog centra</t>
  </si>
  <si>
    <t>Cjelokupna oprema na otvorenom i u zatvorenom prostoru prema poslovnim knjigama ugovaratelja osiguranja</t>
  </si>
  <si>
    <t>Ulaganje u tuđe objekte uključivo i  opremu u svim navedenim objektima</t>
  </si>
  <si>
    <t>Tuđa oprema na korištenju temeljem Ugovora o poslovnoj suradnji na svim lokacijama</t>
  </si>
  <si>
    <t>Svota pokrića KN</t>
  </si>
  <si>
    <t>Svota pokrića EUR</t>
  </si>
  <si>
    <t xml:space="preserve">Dnevna naknada za liječenje u bolnici </t>
  </si>
  <si>
    <t>Troškovi liječenja uslijed nezgode</t>
  </si>
  <si>
    <t>5.</t>
  </si>
  <si>
    <t>6.</t>
  </si>
  <si>
    <t>Br kreveta:</t>
  </si>
  <si>
    <t>Trajanje osiguranja: 16.07.-30.08.2023/ 46 dana</t>
  </si>
  <si>
    <t>Ukupan br. noćenja 2022: 4979</t>
  </si>
  <si>
    <t>Ukupan prihod  (EUR)</t>
  </si>
  <si>
    <t>46+383+136+810</t>
  </si>
  <si>
    <t>02. Trećim osobama smatraju se: svi gosti smještaja, svi korisnici svih usluga koje pruža ugovaratelj osiguranja, te svi studenti koji koriste usluge studentskog  servisa</t>
  </si>
  <si>
    <t>Zalihe robe u hladnjačama te uređajima za hlađenje i grijanje</t>
  </si>
  <si>
    <t>ukupan broj djelatnika + broj kreveta studenti+ broj kreveta gosti+korisnici studentskog servisa</t>
  </si>
  <si>
    <t>46.500,00 Eur /93.000,00 Eur</t>
  </si>
  <si>
    <t>UKUPNA GODIŠNJA PREMIJA OSIGURANJA 
[EUR bez PDV]</t>
  </si>
  <si>
    <t>Automobilska nezgoda-Godišnja premija osiguranja po stavci
[EUR bez PDV]</t>
  </si>
  <si>
    <t>AO plus-Godišnja premija osiguranja po stavci
[EUR bez PDV]</t>
  </si>
  <si>
    <t>Zaštita bonusa-Godišnja premija osiguranja po stavci
[EUR bez PDV]</t>
  </si>
  <si>
    <t>Atomobilski kasko-Godišnja premija osiguranja po stavci
[EUR bez PDV]</t>
  </si>
  <si>
    <t>Auto assistencija-Godišnja premija osiguranja po stavci
[EUR bez PDV]</t>
  </si>
  <si>
    <t>Svota osiguranja po štetnom događaju</t>
  </si>
  <si>
    <t>1. OSIGURANJE OSOBA OD POSLJEDICA NESRETNOG SLUČAJA (NEZGODE)- DJELATNICI</t>
  </si>
  <si>
    <t>2. OSIGURANJE OSOBA OD POSLJEDICA NESRETNOG SLUČAJA (NEZGODE)- KORISNICI STUDENTSKOG DOMA</t>
  </si>
  <si>
    <t>3. OSIGURANJE OSOBA OD POSLJEDICA NESRETNOG SLUČAJA (NEZGODE)- GOSTI U TURISTIČKOM SMJEŠTAJU</t>
  </si>
  <si>
    <t xml:space="preserve">02. Dodatni podaci za izračun stavke 3.  </t>
  </si>
  <si>
    <t xml:space="preserve">Dnevna naknada za nesposobnost za rad </t>
  </si>
  <si>
    <t>4. OSIGURANJE OSOBA OD POSLJEDICA NESRETNOG SLUČAJA (NEZGODE)- KORISNICI STUDENTSKOG SERVISA</t>
  </si>
  <si>
    <t>VF7AAKFVC84257092</t>
  </si>
  <si>
    <t>VF7NC9HP0CY574425</t>
  </si>
  <si>
    <t xml:space="preserve">4. </t>
  </si>
  <si>
    <t xml:space="preserve">Osiguranje prema gostima ( studenti i gosti) u okviru svote osiguranja točke 1. </t>
  </si>
  <si>
    <t>Osiguranje korisnika studenstkog servisa u okviru svote osiguranja točke 1</t>
  </si>
  <si>
    <r>
      <rPr>
        <b/>
        <sz val="9"/>
        <color indexed="8"/>
        <rFont val="Arial"/>
        <family val="2"/>
      </rPr>
      <t xml:space="preserve">Ponuđeni limit osiguranja po štetnom događaju/ agregatni limit [EUR] </t>
    </r>
    <r>
      <rPr>
        <b/>
        <sz val="8"/>
        <color indexed="8"/>
        <rFont val="Arial"/>
        <family val="2"/>
      </rPr>
      <t xml:space="preserve">(potrebno upisati limit po štetnom događaju/agregatni limit </t>
    </r>
    <r>
      <rPr>
        <b/>
        <u/>
        <sz val="8"/>
        <color indexed="8"/>
        <rFont val="Arial"/>
        <family val="2"/>
      </rPr>
      <t>sukladno odabranoj varijanti</t>
    </r>
    <r>
      <rPr>
        <b/>
        <sz val="8"/>
        <color indexed="8"/>
        <rFont val="Arial"/>
        <family val="2"/>
      </rPr>
      <t>)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                                                                              </t>
    </r>
    <r>
      <rPr>
        <b/>
        <sz val="7"/>
        <color indexed="8"/>
        <rFont val="Arial"/>
        <family val="2"/>
        <charset val="238"/>
      </rPr>
      <t>Varijanta 1:</t>
    </r>
    <r>
      <rPr>
        <sz val="7"/>
        <color indexed="8"/>
        <rFont val="Arial"/>
        <family val="2"/>
        <charset val="238"/>
      </rPr>
      <t xml:space="preserve"> Javna odgovornost prema trećim osobama: 46.500,00/93.000,00;  odgovornost prema vlastitim radnicima: 46.500,00/93.000,00   </t>
    </r>
    <r>
      <rPr>
        <sz val="9"/>
        <color indexed="8"/>
        <rFont val="Arial"/>
        <family val="2"/>
      </rPr>
      <t xml:space="preserve">                         </t>
    </r>
    <r>
      <rPr>
        <b/>
        <sz val="7"/>
        <color indexed="8"/>
        <rFont val="Arial"/>
        <family val="2"/>
      </rPr>
      <t>Varijanta 2:</t>
    </r>
    <r>
      <rPr>
        <sz val="7"/>
        <color indexed="8"/>
        <rFont val="Arial"/>
        <family val="2"/>
      </rPr>
      <t xml:space="preserve"> Javna odgovornost prema trećim osobama: 67.000,00/134.000,00;  odgovornost prema vlastitim radnicima: 67.000,00/134.000,00                                                                                  </t>
    </r>
    <r>
      <rPr>
        <b/>
        <sz val="7"/>
        <color indexed="8"/>
        <rFont val="Arial"/>
        <family val="2"/>
      </rPr>
      <t>Varijanta 3</t>
    </r>
    <r>
      <rPr>
        <sz val="7"/>
        <color indexed="8"/>
        <rFont val="Arial"/>
        <family val="2"/>
      </rPr>
      <t xml:space="preserve">.: Javna odgovornost prema trećim osobama: 135.000,00/270.000,00; odgovornost prema vlastitim radnicima: 135.000,00/270.000,00                                                                                                               </t>
    </r>
  </si>
  <si>
    <t>11=9+10</t>
  </si>
  <si>
    <t>14=10+11+12+13</t>
  </si>
  <si>
    <t>OSOBNO</t>
  </si>
  <si>
    <t xml:space="preserve">Napomena: </t>
  </si>
  <si>
    <t>PU221OP 45%</t>
  </si>
  <si>
    <t>PU989NE 50%</t>
  </si>
  <si>
    <t>NNV vozila sa PDV-om u €</t>
  </si>
  <si>
    <t xml:space="preserve">Nezgoda sa svotama osiguranja: </t>
  </si>
  <si>
    <t>SMRT</t>
  </si>
  <si>
    <t>Trajni Invaliditet</t>
  </si>
  <si>
    <t xml:space="preserve">Bonus na obaveznom osiguranju: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</si>
</sst>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_-* #,##0.00\ [$€-1]_-;\-* #,##0.00\ [$€-1]_-;_-* &quot;-&quot;??\ [$€-1]_-"/>
    <numFmt numFmtId="166" formatCode="#,##0.00_ ;[Red]\-#,##0.00\ "/>
  </numFmts>
  <fonts count="7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theme="1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  <charset val="238"/>
    </font>
    <font>
      <b/>
      <sz val="10"/>
      <color theme="1"/>
      <name val="Verdana"/>
      <family val="2"/>
      <charset val="238"/>
    </font>
    <font>
      <b/>
      <u/>
      <sz val="10"/>
      <name val="Verdana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  <charset val="238"/>
    </font>
    <font>
      <sz val="8"/>
      <color indexed="8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9"/>
      <color indexed="8"/>
      <name val="Arial"/>
      <family val="2"/>
    </font>
    <font>
      <b/>
      <u/>
      <sz val="8"/>
      <color indexed="8"/>
      <name val="Arial"/>
      <family val="2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15" applyNumberFormat="0" applyAlignment="0" applyProtection="0"/>
    <xf numFmtId="0" fontId="20" fillId="22" borderId="16" applyNumberFormat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15" applyNumberFormat="0" applyAlignment="0" applyProtection="0"/>
    <xf numFmtId="0" fontId="26" fillId="0" borderId="20" applyNumberFormat="0" applyFill="0" applyAlignment="0" applyProtection="0"/>
    <xf numFmtId="0" fontId="27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21" applyNumberFormat="0" applyFill="0" applyAlignment="0" applyProtection="0"/>
    <xf numFmtId="0" fontId="16" fillId="0" borderId="0"/>
  </cellStyleXfs>
  <cellXfs count="228">
    <xf numFmtId="0" fontId="0" fillId="0" borderId="0" xfId="0"/>
    <xf numFmtId="0" fontId="2" fillId="2" borderId="0" xfId="0" applyFont="1" applyFill="1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right" wrapText="1"/>
    </xf>
    <xf numFmtId="4" fontId="10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3"/>
    </xf>
    <xf numFmtId="0" fontId="10" fillId="2" borderId="0" xfId="0" applyFont="1" applyFill="1"/>
    <xf numFmtId="0" fontId="11" fillId="0" borderId="0" xfId="2"/>
    <xf numFmtId="0" fontId="2" fillId="2" borderId="0" xfId="2" applyFont="1" applyFill="1"/>
    <xf numFmtId="0" fontId="30" fillId="2" borderId="0" xfId="2" applyFont="1" applyFill="1"/>
    <xf numFmtId="0" fontId="4" fillId="0" borderId="0" xfId="2" applyFont="1" applyAlignment="1">
      <alignment vertical="top"/>
    </xf>
    <xf numFmtId="0" fontId="31" fillId="2" borderId="0" xfId="2" applyFont="1" applyFill="1"/>
    <xf numFmtId="0" fontId="4" fillId="0" borderId="0" xfId="2" applyFont="1" applyAlignment="1">
      <alignment horizontal="left" vertical="top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top" wrapText="1"/>
    </xf>
    <xf numFmtId="0" fontId="43" fillId="0" borderId="0" xfId="0" applyFont="1" applyAlignment="1">
      <alignment vertical="center"/>
    </xf>
    <xf numFmtId="0" fontId="43" fillId="2" borderId="0" xfId="0" applyFont="1" applyFill="1"/>
    <xf numFmtId="0" fontId="44" fillId="0" borderId="0" xfId="0" applyFont="1" applyAlignment="1">
      <alignment horizontal="left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0" fontId="0" fillId="2" borderId="0" xfId="0" applyFill="1"/>
    <xf numFmtId="4" fontId="38" fillId="2" borderId="0" xfId="0" applyNumberFormat="1" applyFont="1" applyFill="1"/>
    <xf numFmtId="0" fontId="38" fillId="2" borderId="0" xfId="0" applyFont="1" applyFill="1"/>
    <xf numFmtId="0" fontId="35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left" vertical="center" indent="3"/>
    </xf>
    <xf numFmtId="4" fontId="42" fillId="2" borderId="0" xfId="0" applyNumberFormat="1" applyFont="1" applyFill="1"/>
    <xf numFmtId="4" fontId="10" fillId="2" borderId="0" xfId="0" applyNumberFormat="1" applyFont="1" applyFill="1"/>
    <xf numFmtId="0" fontId="9" fillId="2" borderId="0" xfId="0" applyFont="1" applyFill="1"/>
    <xf numFmtId="0" fontId="37" fillId="2" borderId="0" xfId="0" applyFont="1" applyFill="1"/>
    <xf numFmtId="0" fontId="4" fillId="2" borderId="0" xfId="0" applyFont="1" applyFill="1" applyAlignment="1">
      <alignment horizontal="left" vertical="top"/>
    </xf>
    <xf numFmtId="0" fontId="37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indent="3"/>
    </xf>
    <xf numFmtId="0" fontId="45" fillId="2" borderId="0" xfId="0" applyFont="1" applyFill="1" applyAlignment="1">
      <alignment horizontal="left"/>
    </xf>
    <xf numFmtId="0" fontId="46" fillId="24" borderId="1" xfId="0" applyFont="1" applyFill="1" applyBorder="1" applyAlignment="1">
      <alignment horizontal="center" vertical="center" wrapText="1"/>
    </xf>
    <xf numFmtId="0" fontId="46" fillId="24" borderId="2" xfId="0" applyFont="1" applyFill="1" applyBorder="1" applyAlignment="1">
      <alignment horizontal="center" vertical="center" wrapText="1"/>
    </xf>
    <xf numFmtId="0" fontId="47" fillId="24" borderId="2" xfId="0" applyFont="1" applyFill="1" applyBorder="1" applyAlignment="1">
      <alignment horizontal="center" vertical="center" wrapText="1"/>
    </xf>
    <xf numFmtId="3" fontId="46" fillId="24" borderId="2" xfId="0" applyNumberFormat="1" applyFont="1" applyFill="1" applyBorder="1" applyAlignment="1">
      <alignment horizontal="center" vertical="center" wrapText="1"/>
    </xf>
    <xf numFmtId="0" fontId="50" fillId="24" borderId="2" xfId="0" applyFont="1" applyFill="1" applyBorder="1" applyAlignment="1">
      <alignment horizontal="center" vertical="center" wrapText="1"/>
    </xf>
    <xf numFmtId="0" fontId="52" fillId="24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2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5" fillId="2" borderId="5" xfId="38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1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2" fillId="2" borderId="5" xfId="38" applyFont="1" applyFill="1" applyBorder="1" applyAlignment="1">
      <alignment horizontal="center" vertical="center"/>
    </xf>
    <xf numFmtId="4" fontId="32" fillId="25" borderId="5" xfId="38" applyNumberFormat="1" applyFont="1" applyFill="1" applyBorder="1" applyAlignment="1">
      <alignment horizontal="center" vertical="center"/>
    </xf>
    <xf numFmtId="0" fontId="4" fillId="0" borderId="0" xfId="43" applyFont="1" applyAlignment="1">
      <alignment vertical="center" wrapText="1"/>
    </xf>
    <xf numFmtId="0" fontId="4" fillId="2" borderId="5" xfId="43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/>
    </xf>
    <xf numFmtId="0" fontId="53" fillId="0" borderId="4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3" fontId="53" fillId="0" borderId="5" xfId="0" applyNumberFormat="1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4" fontId="55" fillId="0" borderId="5" xfId="0" applyNumberFormat="1" applyFont="1" applyBorder="1" applyAlignment="1">
      <alignment horizontal="center" wrapText="1"/>
    </xf>
    <xf numFmtId="166" fontId="55" fillId="0" borderId="5" xfId="0" applyNumberFormat="1" applyFont="1" applyBorder="1" applyAlignment="1">
      <alignment horizontal="center" vertical="center" wrapText="1"/>
    </xf>
    <xf numFmtId="3" fontId="55" fillId="0" borderId="5" xfId="0" applyNumberFormat="1" applyFont="1" applyBorder="1" applyAlignment="1">
      <alignment horizontal="center" vertical="center" wrapText="1"/>
    </xf>
    <xf numFmtId="4" fontId="56" fillId="0" borderId="5" xfId="0" applyNumberFormat="1" applyFont="1" applyBorder="1" applyAlignment="1">
      <alignment horizontal="center" vertical="center" wrapText="1"/>
    </xf>
    <xf numFmtId="4" fontId="56" fillId="0" borderId="6" xfId="0" applyNumberFormat="1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4" fontId="55" fillId="0" borderId="13" xfId="0" applyNumberFormat="1" applyFont="1" applyBorder="1" applyAlignment="1">
      <alignment horizontal="center" wrapText="1"/>
    </xf>
    <xf numFmtId="4" fontId="58" fillId="0" borderId="6" xfId="0" applyNumberFormat="1" applyFont="1" applyBorder="1" applyAlignment="1">
      <alignment horizontal="center" vertical="center" wrapText="1"/>
    </xf>
    <xf numFmtId="0" fontId="55" fillId="0" borderId="5" xfId="0" applyFont="1" applyBorder="1" applyAlignment="1">
      <alignment vertical="center" wrapText="1"/>
    </xf>
    <xf numFmtId="0" fontId="55" fillId="0" borderId="5" xfId="0" applyFont="1" applyBorder="1" applyAlignment="1">
      <alignment horizontal="center" vertical="center" wrapText="1"/>
    </xf>
    <xf numFmtId="0" fontId="33" fillId="2" borderId="5" xfId="2" applyFont="1" applyFill="1" applyBorder="1" applyAlignment="1">
      <alignment vertical="center" wrapText="1"/>
    </xf>
    <xf numFmtId="0" fontId="33" fillId="2" borderId="5" xfId="2" applyFont="1" applyFill="1" applyBorder="1" applyAlignment="1">
      <alignment horizontal="center" vertical="center" wrapText="1"/>
    </xf>
    <xf numFmtId="0" fontId="32" fillId="2" borderId="5" xfId="2" applyFont="1" applyFill="1" applyBorder="1" applyAlignment="1">
      <alignment vertical="center" wrapText="1"/>
    </xf>
    <xf numFmtId="0" fontId="62" fillId="0" borderId="5" xfId="0" applyFont="1" applyBorder="1" applyAlignment="1">
      <alignment horizontal="center" wrapText="1"/>
    </xf>
    <xf numFmtId="0" fontId="62" fillId="0" borderId="4" xfId="0" applyFont="1" applyBorder="1" applyAlignment="1">
      <alignment horizontal="left" wrapText="1"/>
    </xf>
    <xf numFmtId="0" fontId="15" fillId="2" borderId="11" xfId="38" applyFont="1" applyFill="1" applyBorder="1" applyAlignment="1">
      <alignment horizontal="center" vertical="center"/>
    </xf>
    <xf numFmtId="4" fontId="32" fillId="25" borderId="11" xfId="38" applyNumberFormat="1" applyFont="1" applyFill="1" applyBorder="1" applyAlignment="1">
      <alignment horizontal="center" vertical="center"/>
    </xf>
    <xf numFmtId="0" fontId="9" fillId="0" borderId="0" xfId="0" applyFont="1"/>
    <xf numFmtId="0" fontId="40" fillId="24" borderId="31" xfId="0" applyFont="1" applyFill="1" applyBorder="1" applyAlignment="1">
      <alignment horizontal="center" vertical="center" wrapText="1"/>
    </xf>
    <xf numFmtId="0" fontId="41" fillId="24" borderId="33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0" fontId="66" fillId="0" borderId="5" xfId="0" applyFont="1" applyBorder="1" applyAlignment="1">
      <alignment horizontal="left" vertical="center" wrapText="1"/>
    </xf>
    <xf numFmtId="0" fontId="67" fillId="0" borderId="5" xfId="0" applyFont="1" applyBorder="1" applyAlignment="1">
      <alignment horizontal="center" vertical="center"/>
    </xf>
    <xf numFmtId="4" fontId="66" fillId="0" borderId="5" xfId="0" applyNumberFormat="1" applyFont="1" applyBorder="1" applyAlignment="1">
      <alignment horizontal="center" vertical="center"/>
    </xf>
    <xf numFmtId="0" fontId="66" fillId="0" borderId="5" xfId="0" applyFont="1" applyBorder="1" applyAlignment="1">
      <alignment horizontal="left" vertical="center"/>
    </xf>
    <xf numFmtId="4" fontId="64" fillId="0" borderId="5" xfId="0" applyNumberFormat="1" applyFont="1" applyBorder="1" applyAlignment="1">
      <alignment horizontal="center" vertical="center"/>
    </xf>
    <xf numFmtId="0" fontId="64" fillId="0" borderId="0" xfId="0" applyFont="1" applyAlignment="1">
      <alignment horizontal="right" vertical="center"/>
    </xf>
    <xf numFmtId="4" fontId="64" fillId="0" borderId="0" xfId="0" applyNumberFormat="1" applyFont="1" applyAlignment="1">
      <alignment horizontal="center" vertical="center"/>
    </xf>
    <xf numFmtId="4" fontId="32" fillId="2" borderId="5" xfId="2" applyNumberFormat="1" applyFont="1" applyFill="1" applyBorder="1" applyAlignment="1">
      <alignment horizontal="center" vertical="center" wrapText="1"/>
    </xf>
    <xf numFmtId="4" fontId="33" fillId="2" borderId="5" xfId="2" applyNumberFormat="1" applyFont="1" applyFill="1" applyBorder="1" applyAlignment="1">
      <alignment horizontal="center" vertical="center" wrapText="1"/>
    </xf>
    <xf numFmtId="4" fontId="55" fillId="0" borderId="8" xfId="0" applyNumberFormat="1" applyFont="1" applyBorder="1" applyAlignment="1">
      <alignment horizontal="center" wrapText="1"/>
    </xf>
    <xf numFmtId="0" fontId="68" fillId="0" borderId="5" xfId="52" applyFont="1" applyBorder="1" applyAlignment="1">
      <alignment horizontal="center" vertical="center"/>
    </xf>
    <xf numFmtId="0" fontId="63" fillId="0" borderId="0" xfId="0" applyFont="1"/>
    <xf numFmtId="0" fontId="0" fillId="0" borderId="0" xfId="0" applyAlignment="1">
      <alignment horizontal="left"/>
    </xf>
    <xf numFmtId="0" fontId="69" fillId="24" borderId="2" xfId="0" applyFont="1" applyFill="1" applyBorder="1" applyAlignment="1">
      <alignment horizontal="left" vertical="center" wrapText="1"/>
    </xf>
    <xf numFmtId="49" fontId="56" fillId="25" borderId="5" xfId="0" applyNumberFormat="1" applyFont="1" applyFill="1" applyBorder="1" applyAlignment="1">
      <alignment vertical="center" wrapText="1"/>
    </xf>
    <xf numFmtId="166" fontId="55" fillId="2" borderId="5" xfId="0" applyNumberFormat="1" applyFont="1" applyFill="1" applyBorder="1" applyAlignment="1">
      <alignment horizontal="center" vertical="center" wrapText="1"/>
    </xf>
    <xf numFmtId="4" fontId="56" fillId="25" borderId="5" xfId="0" applyNumberFormat="1" applyFont="1" applyFill="1" applyBorder="1" applyAlignment="1">
      <alignment horizontal="center" vertical="center" wrapText="1"/>
    </xf>
    <xf numFmtId="4" fontId="62" fillId="0" borderId="5" xfId="0" applyNumberFormat="1" applyFont="1" applyBorder="1" applyAlignment="1">
      <alignment horizontal="center" wrapText="1"/>
    </xf>
    <xf numFmtId="0" fontId="0" fillId="0" borderId="5" xfId="0" applyBorder="1"/>
    <xf numFmtId="0" fontId="57" fillId="0" borderId="0" xfId="0" applyFont="1" applyAlignment="1">
      <alignment horizontal="right" vertical="center"/>
    </xf>
    <xf numFmtId="0" fontId="62" fillId="0" borderId="8" xfId="0" applyFont="1" applyBorder="1" applyAlignment="1">
      <alignment horizontal="center" wrapText="1"/>
    </xf>
    <xf numFmtId="0" fontId="62" fillId="0" borderId="7" xfId="0" applyFont="1" applyBorder="1" applyAlignment="1">
      <alignment horizontal="left" wrapText="1"/>
    </xf>
    <xf numFmtId="1" fontId="3" fillId="0" borderId="8" xfId="0" applyNumberFormat="1" applyFont="1" applyBorder="1" applyAlignment="1">
      <alignment horizontal="center" vertical="center" wrapText="1"/>
    </xf>
    <xf numFmtId="0" fontId="59" fillId="2" borderId="6" xfId="0" applyFont="1" applyFill="1" applyBorder="1" applyAlignment="1">
      <alignment vertical="center"/>
    </xf>
    <xf numFmtId="3" fontId="53" fillId="0" borderId="11" xfId="0" applyNumberFormat="1" applyFont="1" applyBorder="1" applyAlignment="1">
      <alignment horizontal="center" vertical="center" wrapText="1"/>
    </xf>
    <xf numFmtId="4" fontId="58" fillId="0" borderId="5" xfId="0" applyNumberFormat="1" applyFont="1" applyBorder="1" applyAlignment="1">
      <alignment horizontal="center" vertical="center" wrapText="1"/>
    </xf>
    <xf numFmtId="0" fontId="75" fillId="24" borderId="2" xfId="0" applyFont="1" applyFill="1" applyBorder="1" applyAlignment="1">
      <alignment horizontal="center" vertical="center" wrapText="1"/>
    </xf>
    <xf numFmtId="1" fontId="62" fillId="0" borderId="5" xfId="0" applyNumberFormat="1" applyFont="1" applyBorder="1" applyAlignment="1">
      <alignment horizontal="center" wrapText="1"/>
    </xf>
    <xf numFmtId="3" fontId="55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" fontId="58" fillId="25" borderId="5" xfId="0" applyNumberFormat="1" applyFont="1" applyFill="1" applyBorder="1" applyAlignment="1">
      <alignment horizontal="center" vertical="center" wrapText="1"/>
    </xf>
    <xf numFmtId="4" fontId="58" fillId="25" borderId="6" xfId="0" applyNumberFormat="1" applyFont="1" applyFill="1" applyBorder="1" applyAlignment="1">
      <alignment horizontal="center" vertical="center" wrapText="1"/>
    </xf>
    <xf numFmtId="4" fontId="58" fillId="25" borderId="14" xfId="0" applyNumberFormat="1" applyFont="1" applyFill="1" applyBorder="1" applyAlignment="1">
      <alignment horizontal="center" vertical="center" wrapText="1"/>
    </xf>
    <xf numFmtId="4" fontId="56" fillId="25" borderId="6" xfId="0" applyNumberFormat="1" applyFont="1" applyFill="1" applyBorder="1" applyAlignment="1">
      <alignment horizontal="center" vertical="center" wrapText="1"/>
    </xf>
    <xf numFmtId="4" fontId="58" fillId="25" borderId="13" xfId="0" applyNumberFormat="1" applyFont="1" applyFill="1" applyBorder="1" applyAlignment="1">
      <alignment horizontal="center" vertical="center" wrapText="1"/>
    </xf>
    <xf numFmtId="0" fontId="60" fillId="24" borderId="1" xfId="38" applyFont="1" applyFill="1" applyBorder="1" applyAlignment="1">
      <alignment horizontal="center" vertical="center" wrapText="1"/>
    </xf>
    <xf numFmtId="0" fontId="60" fillId="24" borderId="2" xfId="38" applyFont="1" applyFill="1" applyBorder="1" applyAlignment="1">
      <alignment horizontal="center" vertical="center" wrapText="1"/>
    </xf>
    <xf numFmtId="0" fontId="50" fillId="24" borderId="10" xfId="0" applyFont="1" applyFill="1" applyBorder="1" applyAlignment="1">
      <alignment horizontal="center" vertical="center" wrapText="1"/>
    </xf>
    <xf numFmtId="0" fontId="15" fillId="2" borderId="4" xfId="38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32" fillId="25" borderId="6" xfId="38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/>
    <xf numFmtId="4" fontId="33" fillId="25" borderId="5" xfId="38" applyNumberFormat="1" applyFont="1" applyFill="1" applyBorder="1" applyAlignment="1">
      <alignment horizontal="center" vertical="center"/>
    </xf>
    <xf numFmtId="4" fontId="33" fillId="25" borderId="6" xfId="38" applyNumberFormat="1" applyFont="1" applyFill="1" applyBorder="1" applyAlignment="1">
      <alignment horizontal="center" vertical="center"/>
    </xf>
    <xf numFmtId="4" fontId="33" fillId="25" borderId="13" xfId="38" applyNumberFormat="1" applyFont="1" applyFill="1" applyBorder="1" applyAlignment="1">
      <alignment horizontal="center" vertical="center"/>
    </xf>
    <xf numFmtId="4" fontId="33" fillId="25" borderId="14" xfId="38" applyNumberFormat="1" applyFont="1" applyFill="1" applyBorder="1" applyAlignment="1">
      <alignment horizontal="center" vertical="center"/>
    </xf>
    <xf numFmtId="0" fontId="50" fillId="24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77" fillId="0" borderId="0" xfId="0" applyFont="1"/>
    <xf numFmtId="0" fontId="10" fillId="0" borderId="7" xfId="0" applyFont="1" applyBorder="1" applyAlignment="1">
      <alignment horizontal="center" vertical="center" wrapText="1"/>
    </xf>
    <xf numFmtId="4" fontId="10" fillId="0" borderId="36" xfId="0" applyNumberFormat="1" applyFont="1" applyBorder="1" applyAlignment="1">
      <alignment horizontal="center" vertical="center"/>
    </xf>
    <xf numFmtId="4" fontId="76" fillId="25" borderId="6" xfId="0" applyNumberFormat="1" applyFont="1" applyFill="1" applyBorder="1" applyAlignment="1">
      <alignment horizontal="center" vertical="center" wrapText="1"/>
    </xf>
    <xf numFmtId="4" fontId="40" fillId="0" borderId="6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5" fillId="0" borderId="38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64" fillId="0" borderId="5" xfId="0" applyFont="1" applyBorder="1" applyAlignment="1">
      <alignment horizontal="right" vertical="center"/>
    </xf>
    <xf numFmtId="4" fontId="64" fillId="0" borderId="5" xfId="0" applyNumberFormat="1" applyFont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/>
    </xf>
    <xf numFmtId="0" fontId="65" fillId="0" borderId="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right" vertical="center"/>
    </xf>
    <xf numFmtId="0" fontId="57" fillId="0" borderId="24" xfId="0" applyFont="1" applyBorder="1" applyAlignment="1">
      <alignment horizontal="right" vertical="center"/>
    </xf>
    <xf numFmtId="0" fontId="57" fillId="0" borderId="25" xfId="0" applyFont="1" applyBorder="1" applyAlignment="1">
      <alignment horizontal="right" vertical="center"/>
    </xf>
    <xf numFmtId="0" fontId="57" fillId="0" borderId="22" xfId="0" applyFont="1" applyBorder="1" applyAlignment="1">
      <alignment horizontal="right" vertical="center"/>
    </xf>
    <xf numFmtId="0" fontId="57" fillId="0" borderId="26" xfId="0" applyFont="1" applyBorder="1" applyAlignment="1">
      <alignment horizontal="right" vertical="center"/>
    </xf>
    <xf numFmtId="0" fontId="57" fillId="0" borderId="27" xfId="0" applyFont="1" applyBorder="1" applyAlignment="1">
      <alignment horizontal="right" vertical="center"/>
    </xf>
    <xf numFmtId="0" fontId="57" fillId="0" borderId="28" xfId="0" applyFont="1" applyBorder="1" applyAlignment="1">
      <alignment horizontal="right" vertical="center"/>
    </xf>
    <xf numFmtId="0" fontId="57" fillId="0" borderId="29" xfId="0" applyFont="1" applyBorder="1" applyAlignment="1">
      <alignment horizontal="right" vertical="center"/>
    </xf>
    <xf numFmtId="0" fontId="57" fillId="0" borderId="30" xfId="0" applyFont="1" applyBorder="1" applyAlignment="1">
      <alignment horizontal="right" vertical="center"/>
    </xf>
    <xf numFmtId="0" fontId="57" fillId="0" borderId="34" xfId="0" applyFont="1" applyBorder="1" applyAlignment="1">
      <alignment horizontal="right" vertical="center"/>
    </xf>
    <xf numFmtId="0" fontId="57" fillId="0" borderId="35" xfId="0" applyFont="1" applyBorder="1" applyAlignment="1">
      <alignment horizontal="right" vertical="center"/>
    </xf>
    <xf numFmtId="0" fontId="57" fillId="0" borderId="38" xfId="0" applyFont="1" applyBorder="1" applyAlignment="1">
      <alignment horizontal="right" vertical="center"/>
    </xf>
    <xf numFmtId="0" fontId="57" fillId="0" borderId="4" xfId="0" applyFont="1" applyBorder="1" applyAlignment="1">
      <alignment horizontal="right" vertical="center"/>
    </xf>
    <xf numFmtId="0" fontId="57" fillId="0" borderId="5" xfId="0" applyFont="1" applyBorder="1" applyAlignment="1">
      <alignment horizontal="right" vertical="center"/>
    </xf>
    <xf numFmtId="0" fontId="57" fillId="0" borderId="11" xfId="0" applyFont="1" applyBorder="1" applyAlignment="1">
      <alignment horizontal="right" vertical="center"/>
    </xf>
    <xf numFmtId="0" fontId="57" fillId="0" borderId="12" xfId="0" applyFont="1" applyBorder="1" applyAlignment="1">
      <alignment horizontal="right" vertical="center"/>
    </xf>
    <xf numFmtId="0" fontId="57" fillId="0" borderId="13" xfId="0" applyFont="1" applyBorder="1" applyAlignment="1">
      <alignment horizontal="right" vertical="center"/>
    </xf>
    <xf numFmtId="0" fontId="57" fillId="0" borderId="37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2" fillId="2" borderId="0" xfId="0" applyFont="1" applyFill="1" applyAlignment="1">
      <alignment horizontal="left" vertical="center" wrapText="1"/>
    </xf>
    <xf numFmtId="0" fontId="0" fillId="0" borderId="22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40" fillId="2" borderId="5" xfId="0" applyFont="1" applyFill="1" applyBorder="1" applyAlignment="1">
      <alignment horizontal="left" vertical="top" wrapText="1"/>
    </xf>
    <xf numFmtId="0" fontId="41" fillId="2" borderId="5" xfId="0" applyFont="1" applyFill="1" applyBorder="1" applyAlignment="1">
      <alignment horizontal="left" vertical="top"/>
    </xf>
    <xf numFmtId="0" fontId="40" fillId="24" borderId="32" xfId="0" applyFont="1" applyFill="1" applyBorder="1" applyAlignment="1">
      <alignment horizontal="center" vertical="center" wrapText="1"/>
    </xf>
    <xf numFmtId="0" fontId="41" fillId="24" borderId="32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right" vertical="center"/>
    </xf>
    <xf numFmtId="0" fontId="40" fillId="2" borderId="35" xfId="0" applyFont="1" applyFill="1" applyBorder="1" applyAlignment="1">
      <alignment horizontal="right" vertical="center"/>
    </xf>
    <xf numFmtId="0" fontId="40" fillId="2" borderId="4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horizontal="right" vertical="center"/>
    </xf>
    <xf numFmtId="0" fontId="40" fillId="2" borderId="12" xfId="0" applyFont="1" applyFill="1" applyBorder="1" applyAlignment="1">
      <alignment horizontal="right" vertical="center"/>
    </xf>
    <xf numFmtId="0" fontId="40" fillId="2" borderId="13" xfId="0" applyFont="1" applyFill="1" applyBorder="1" applyAlignment="1">
      <alignment horizontal="right" vertical="center"/>
    </xf>
  </cellXfs>
  <cellStyles count="53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1" builtinId="3"/>
    <cellStyle name="Comma 2" xfId="30" xr:uid="{00000000-0005-0000-0000-00001C000000}"/>
    <cellStyle name="Euro" xfId="31" xr:uid="{00000000-0005-0000-0000-00001D000000}"/>
    <cellStyle name="Euro 2" xfId="32" xr:uid="{00000000-0005-0000-0000-00001E000000}"/>
    <cellStyle name="Excel Built-in Normal" xfId="33" xr:uid="{00000000-0005-0000-0000-00001F000000}"/>
    <cellStyle name="Explanatory Text 2" xfId="34" xr:uid="{00000000-0005-0000-0000-000020000000}"/>
    <cellStyle name="Heading 1 2" xfId="35" xr:uid="{00000000-0005-0000-0000-000021000000}"/>
    <cellStyle name="Heading 2 2" xfId="36" xr:uid="{00000000-0005-0000-0000-000022000000}"/>
    <cellStyle name="Heading 3 2" xfId="37" xr:uid="{00000000-0005-0000-0000-000023000000}"/>
    <cellStyle name="Heading 4 2" xfId="38" xr:uid="{00000000-0005-0000-0000-000024000000}"/>
    <cellStyle name="Input 2" xfId="39" xr:uid="{00000000-0005-0000-0000-000025000000}"/>
    <cellStyle name="Linked Cell 2" xfId="40" xr:uid="{00000000-0005-0000-0000-000026000000}"/>
    <cellStyle name="Neutral 2" xfId="41" xr:uid="{00000000-0005-0000-0000-000027000000}"/>
    <cellStyle name="Normal" xfId="0" builtinId="0"/>
    <cellStyle name="Normal 2" xfId="42" xr:uid="{00000000-0005-0000-0000-000029000000}"/>
    <cellStyle name="Normal 3" xfId="43" xr:uid="{00000000-0005-0000-0000-00002A000000}"/>
    <cellStyle name="Normal 4" xfId="2" xr:uid="{00000000-0005-0000-0000-00002B000000}"/>
    <cellStyle name="Normal 5" xfId="44" xr:uid="{00000000-0005-0000-0000-00002C000000}"/>
    <cellStyle name="Normal 6" xfId="52" xr:uid="{00000000-0005-0000-0000-00002D000000}"/>
    <cellStyle name="Obično 2" xfId="45" xr:uid="{00000000-0005-0000-0000-00002E000000}"/>
    <cellStyle name="Obično 2 2" xfId="46" xr:uid="{00000000-0005-0000-0000-00002F000000}"/>
    <cellStyle name="Obično 2 2 2" xfId="47" xr:uid="{00000000-0005-0000-0000-000030000000}"/>
    <cellStyle name="Obično 3" xfId="48" xr:uid="{00000000-0005-0000-0000-000031000000}"/>
    <cellStyle name="Obično 3 2" xfId="49" xr:uid="{00000000-0005-0000-0000-000032000000}"/>
    <cellStyle name="Obično 3 2 2" xfId="50" xr:uid="{00000000-0005-0000-0000-000033000000}"/>
    <cellStyle name="Total 2" xfId="51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37"/>
  <sheetViews>
    <sheetView topLeftCell="A14" workbookViewId="0">
      <selection activeCell="J19" sqref="J19"/>
    </sheetView>
  </sheetViews>
  <sheetFormatPr defaultRowHeight="15" x14ac:dyDescent="0.25"/>
  <cols>
    <col min="2" max="2" width="11.42578125" customWidth="1"/>
    <col min="3" max="3" width="36.140625" customWidth="1"/>
    <col min="4" max="4" width="25.7109375" customWidth="1"/>
    <col min="5" max="10" width="20.7109375" customWidth="1"/>
    <col min="11" max="14" width="13.28515625"/>
  </cols>
  <sheetData>
    <row r="3" spans="2:14" x14ac:dyDescent="0.25">
      <c r="B3" s="33"/>
      <c r="C3" s="33" t="s">
        <v>42</v>
      </c>
      <c r="D3" s="2"/>
      <c r="E3" s="2"/>
      <c r="F3" s="2"/>
      <c r="G3" s="3"/>
      <c r="H3" s="3"/>
      <c r="I3" s="3"/>
      <c r="J3" s="4"/>
      <c r="K3" s="4"/>
      <c r="L3" s="4"/>
      <c r="M3" s="4"/>
      <c r="N3" s="4"/>
    </row>
    <row r="4" spans="2:14" x14ac:dyDescent="0.25">
      <c r="B4" s="31"/>
      <c r="C4" s="31" t="s">
        <v>43</v>
      </c>
      <c r="D4" s="2"/>
      <c r="E4" s="2"/>
      <c r="F4" s="2"/>
      <c r="G4" s="3"/>
      <c r="H4" s="3"/>
      <c r="I4" s="3"/>
      <c r="J4" s="4"/>
      <c r="K4" s="4"/>
      <c r="L4" s="4"/>
      <c r="M4" s="4"/>
      <c r="N4" s="4"/>
    </row>
    <row r="5" spans="2:14" x14ac:dyDescent="0.25">
      <c r="B5" s="31"/>
      <c r="C5" s="31" t="s">
        <v>44</v>
      </c>
      <c r="D5" s="2"/>
      <c r="E5" s="2"/>
      <c r="F5" s="2"/>
      <c r="G5" s="3"/>
      <c r="H5" s="3"/>
      <c r="I5" s="3"/>
      <c r="J5" s="4"/>
      <c r="K5" s="4"/>
      <c r="L5" s="4"/>
      <c r="M5" s="4"/>
      <c r="N5" s="4"/>
    </row>
    <row r="6" spans="2:14" x14ac:dyDescent="0.25">
      <c r="B6" s="31"/>
      <c r="C6" s="31" t="s">
        <v>45</v>
      </c>
      <c r="D6" s="2"/>
      <c r="E6" s="2"/>
      <c r="F6" s="2"/>
      <c r="G6" s="3"/>
      <c r="H6" s="3"/>
      <c r="I6" s="3"/>
      <c r="J6" s="4"/>
      <c r="K6" s="4"/>
      <c r="L6" s="4"/>
      <c r="M6" s="4"/>
      <c r="N6" s="4"/>
    </row>
    <row r="7" spans="2:14" x14ac:dyDescent="0.25">
      <c r="B7" s="32"/>
      <c r="C7" s="32"/>
      <c r="D7" s="2"/>
      <c r="E7" s="2"/>
      <c r="F7" s="2"/>
      <c r="G7" s="3"/>
      <c r="H7" s="3"/>
      <c r="I7" s="3"/>
      <c r="J7" s="4"/>
      <c r="K7" s="4"/>
      <c r="L7" s="4"/>
      <c r="M7" s="4"/>
      <c r="N7" s="4"/>
    </row>
    <row r="8" spans="2:14" x14ac:dyDescent="0.25">
      <c r="B8" s="5"/>
      <c r="C8" s="2"/>
      <c r="D8" s="2"/>
      <c r="E8" s="2"/>
      <c r="F8" s="2"/>
      <c r="G8" s="3"/>
      <c r="H8" s="3"/>
      <c r="I8" s="3"/>
      <c r="J8" s="4"/>
      <c r="K8" s="4"/>
      <c r="L8" s="4"/>
      <c r="M8" s="4"/>
      <c r="N8" s="4"/>
    </row>
    <row r="9" spans="2:14" x14ac:dyDescent="0.25">
      <c r="B9" s="3"/>
      <c r="C9" s="2"/>
      <c r="D9" s="2"/>
      <c r="E9" s="2"/>
      <c r="F9" s="2"/>
      <c r="G9" s="3"/>
      <c r="H9" s="3"/>
      <c r="I9" s="3"/>
      <c r="J9" s="4"/>
      <c r="K9" s="4"/>
      <c r="L9" s="4"/>
      <c r="M9" s="4"/>
      <c r="N9" s="4"/>
    </row>
    <row r="10" spans="2:14" x14ac:dyDescent="0.25">
      <c r="B10" s="6" t="s">
        <v>4</v>
      </c>
      <c r="C10" s="2"/>
      <c r="D10" s="3"/>
      <c r="E10" s="7"/>
      <c r="F10" s="7"/>
      <c r="G10" s="7"/>
      <c r="H10" s="3"/>
      <c r="I10" s="3"/>
      <c r="J10" s="4"/>
      <c r="K10" s="4"/>
      <c r="L10" s="4"/>
      <c r="M10" s="4"/>
      <c r="N10" s="4"/>
    </row>
    <row r="11" spans="2:14" ht="15.75" thickBot="1" x14ac:dyDescent="0.3">
      <c r="B11" s="3"/>
      <c r="C11" s="3"/>
      <c r="D11" s="3"/>
      <c r="E11" s="3"/>
      <c r="F11" s="3"/>
      <c r="G11" s="3"/>
      <c r="H11" s="3"/>
      <c r="I11" s="3"/>
      <c r="J11" s="4"/>
      <c r="K11" s="4"/>
      <c r="L11" s="4"/>
      <c r="M11" s="4"/>
      <c r="N11" s="4"/>
    </row>
    <row r="12" spans="2:14" ht="36" x14ac:dyDescent="0.25">
      <c r="B12" s="8" t="s">
        <v>5</v>
      </c>
      <c r="C12" s="9" t="s">
        <v>6</v>
      </c>
      <c r="D12" s="9" t="s">
        <v>32</v>
      </c>
      <c r="E12" s="9" t="s">
        <v>33</v>
      </c>
      <c r="F12" s="10" t="s">
        <v>7</v>
      </c>
      <c r="G12" s="10" t="s">
        <v>8</v>
      </c>
      <c r="H12" s="10" t="s">
        <v>34</v>
      </c>
      <c r="I12" s="11" t="s">
        <v>35</v>
      </c>
      <c r="J12" s="4"/>
      <c r="K12" s="4"/>
      <c r="L12" s="4"/>
      <c r="M12" s="4"/>
      <c r="N12" s="4"/>
    </row>
    <row r="13" spans="2:14" x14ac:dyDescent="0.25">
      <c r="B13" s="12">
        <v>0</v>
      </c>
      <c r="C13" s="13">
        <v>1</v>
      </c>
      <c r="D13" s="14">
        <v>3</v>
      </c>
      <c r="E13" s="13">
        <v>5</v>
      </c>
      <c r="F13" s="13">
        <v>6</v>
      </c>
      <c r="G13" s="13">
        <v>7</v>
      </c>
      <c r="H13" s="13">
        <v>8</v>
      </c>
      <c r="I13" s="15" t="s">
        <v>9</v>
      </c>
      <c r="J13" s="4"/>
      <c r="K13" s="4"/>
      <c r="L13" s="4"/>
      <c r="M13" s="4"/>
      <c r="N13" s="4"/>
    </row>
    <row r="14" spans="2:14" ht="26.25" x14ac:dyDescent="0.25">
      <c r="B14" s="36">
        <v>1</v>
      </c>
      <c r="C14" s="37" t="s">
        <v>10</v>
      </c>
      <c r="D14" s="38">
        <v>10000000</v>
      </c>
      <c r="E14" s="38" t="s">
        <v>13</v>
      </c>
      <c r="F14" s="39" t="s">
        <v>11</v>
      </c>
      <c r="G14" s="40">
        <v>1</v>
      </c>
      <c r="H14" s="39">
        <v>0</v>
      </c>
      <c r="I14" s="41">
        <v>0</v>
      </c>
      <c r="J14" s="174"/>
      <c r="K14" s="174"/>
      <c r="L14" s="4"/>
      <c r="M14" s="4"/>
      <c r="N14" s="4"/>
    </row>
    <row r="15" spans="2:14" x14ac:dyDescent="0.25">
      <c r="B15" s="36">
        <v>2</v>
      </c>
      <c r="C15" s="42" t="s">
        <v>12</v>
      </c>
      <c r="D15" s="38">
        <v>1000000</v>
      </c>
      <c r="E15" s="39" t="s">
        <v>13</v>
      </c>
      <c r="F15" s="39" t="s">
        <v>11</v>
      </c>
      <c r="G15" s="40">
        <v>1</v>
      </c>
      <c r="H15" s="39">
        <v>0</v>
      </c>
      <c r="I15" s="41">
        <v>0</v>
      </c>
      <c r="J15" s="17"/>
      <c r="K15" s="17"/>
      <c r="L15" s="4"/>
      <c r="M15" s="4"/>
      <c r="N15" s="4"/>
    </row>
    <row r="16" spans="2:14" ht="26.25" x14ac:dyDescent="0.25">
      <c r="B16" s="36">
        <v>3</v>
      </c>
      <c r="C16" s="37" t="s">
        <v>14</v>
      </c>
      <c r="D16" s="38">
        <v>200000</v>
      </c>
      <c r="E16" s="43" t="s">
        <v>13</v>
      </c>
      <c r="F16" s="39" t="s">
        <v>11</v>
      </c>
      <c r="G16" s="40">
        <v>1</v>
      </c>
      <c r="H16" s="39">
        <v>0</v>
      </c>
      <c r="I16" s="41">
        <v>0</v>
      </c>
      <c r="J16" s="4"/>
      <c r="K16" s="4"/>
      <c r="L16" s="4"/>
      <c r="M16" s="4"/>
      <c r="N16" s="4"/>
    </row>
    <row r="17" spans="2:14" x14ac:dyDescent="0.25">
      <c r="B17" s="36">
        <v>4</v>
      </c>
      <c r="C17" s="44" t="s">
        <v>15</v>
      </c>
      <c r="D17" s="38">
        <v>12000</v>
      </c>
      <c r="E17" s="39" t="s">
        <v>13</v>
      </c>
      <c r="F17" s="39" t="s">
        <v>11</v>
      </c>
      <c r="G17" s="40">
        <v>1</v>
      </c>
      <c r="H17" s="39">
        <v>0</v>
      </c>
      <c r="I17" s="41">
        <v>0</v>
      </c>
      <c r="J17" s="4"/>
      <c r="K17" s="4"/>
      <c r="L17" s="4"/>
      <c r="M17" s="4"/>
      <c r="N17" s="4"/>
    </row>
    <row r="18" spans="2:14" x14ac:dyDescent="0.25">
      <c r="B18" s="36">
        <v>5</v>
      </c>
      <c r="C18" s="42" t="s">
        <v>16</v>
      </c>
      <c r="D18" s="38">
        <v>200000</v>
      </c>
      <c r="E18" s="39" t="s">
        <v>13</v>
      </c>
      <c r="F18" s="39" t="s">
        <v>11</v>
      </c>
      <c r="G18" s="40">
        <v>1</v>
      </c>
      <c r="H18" s="39">
        <v>0</v>
      </c>
      <c r="I18" s="41">
        <v>0</v>
      </c>
      <c r="J18" s="4"/>
      <c r="K18" s="4"/>
      <c r="L18" s="4"/>
      <c r="M18" s="4"/>
      <c r="N18" s="4"/>
    </row>
    <row r="19" spans="2:14" ht="26.25" x14ac:dyDescent="0.25">
      <c r="B19" s="36">
        <v>6</v>
      </c>
      <c r="C19" s="37" t="s">
        <v>17</v>
      </c>
      <c r="D19" s="38">
        <v>150000</v>
      </c>
      <c r="E19" s="38">
        <v>150</v>
      </c>
      <c r="F19" s="39" t="s">
        <v>11</v>
      </c>
      <c r="G19" s="40">
        <v>1</v>
      </c>
      <c r="H19" s="39">
        <v>0</v>
      </c>
      <c r="I19" s="41">
        <v>0</v>
      </c>
      <c r="J19" s="4"/>
      <c r="K19" s="4"/>
      <c r="L19" s="4"/>
      <c r="M19" s="4"/>
      <c r="N19" s="4"/>
    </row>
    <row r="20" spans="2:14" x14ac:dyDescent="0.25">
      <c r="B20" s="36">
        <v>7</v>
      </c>
      <c r="C20" s="37" t="s">
        <v>18</v>
      </c>
      <c r="D20" s="38">
        <v>100000</v>
      </c>
      <c r="E20" s="39">
        <v>150</v>
      </c>
      <c r="F20" s="39" t="s">
        <v>11</v>
      </c>
      <c r="G20" s="40">
        <v>1</v>
      </c>
      <c r="H20" s="39">
        <v>0</v>
      </c>
      <c r="I20" s="41">
        <v>0</v>
      </c>
      <c r="J20" s="4"/>
      <c r="K20" s="4"/>
      <c r="L20" s="4"/>
      <c r="M20" s="4"/>
      <c r="N20" s="4"/>
    </row>
    <row r="21" spans="2:14" ht="39" x14ac:dyDescent="0.25">
      <c r="B21" s="36">
        <v>8</v>
      </c>
      <c r="C21" s="37" t="s">
        <v>19</v>
      </c>
      <c r="D21" s="38">
        <v>15000</v>
      </c>
      <c r="E21" s="39" t="s">
        <v>13</v>
      </c>
      <c r="F21" s="39" t="s">
        <v>11</v>
      </c>
      <c r="G21" s="40">
        <v>1</v>
      </c>
      <c r="H21" s="39">
        <v>0</v>
      </c>
      <c r="I21" s="41">
        <v>0</v>
      </c>
      <c r="J21" s="4"/>
      <c r="K21" s="4"/>
      <c r="L21" s="4"/>
      <c r="M21" s="4"/>
      <c r="N21" s="4"/>
    </row>
    <row r="22" spans="2:14" ht="39" x14ac:dyDescent="0.25">
      <c r="B22" s="36">
        <v>9</v>
      </c>
      <c r="C22" s="42" t="s">
        <v>20</v>
      </c>
      <c r="D22" s="38">
        <v>10000000</v>
      </c>
      <c r="E22" s="37" t="s">
        <v>21</v>
      </c>
      <c r="F22" s="39" t="s">
        <v>11</v>
      </c>
      <c r="G22" s="40">
        <v>1</v>
      </c>
      <c r="H22" s="39">
        <v>0</v>
      </c>
      <c r="I22" s="41">
        <v>0</v>
      </c>
      <c r="J22" s="4"/>
      <c r="K22" s="4"/>
      <c r="L22" s="4"/>
      <c r="M22" s="4"/>
      <c r="N22" s="4"/>
    </row>
    <row r="23" spans="2:14" ht="26.25" x14ac:dyDescent="0.25">
      <c r="B23" s="36">
        <v>10</v>
      </c>
      <c r="C23" s="37" t="s">
        <v>22</v>
      </c>
      <c r="D23" s="38">
        <v>150000</v>
      </c>
      <c r="E23" s="39" t="s">
        <v>13</v>
      </c>
      <c r="F23" s="39" t="s">
        <v>11</v>
      </c>
      <c r="G23" s="40">
        <v>1</v>
      </c>
      <c r="H23" s="39">
        <v>0</v>
      </c>
      <c r="I23" s="41">
        <v>0</v>
      </c>
      <c r="J23" s="4"/>
      <c r="K23" s="4"/>
      <c r="L23" s="4"/>
      <c r="M23" s="4"/>
      <c r="N23" s="4"/>
    </row>
    <row r="24" spans="2:14" x14ac:dyDescent="0.25">
      <c r="B24" s="36">
        <v>11</v>
      </c>
      <c r="C24" s="42" t="s">
        <v>23</v>
      </c>
      <c r="D24" s="38">
        <v>100000</v>
      </c>
      <c r="E24" s="39" t="s">
        <v>13</v>
      </c>
      <c r="F24" s="39" t="s">
        <v>11</v>
      </c>
      <c r="G24" s="40">
        <v>1</v>
      </c>
      <c r="H24" s="39">
        <v>0</v>
      </c>
      <c r="I24" s="41">
        <v>0</v>
      </c>
      <c r="J24" s="17"/>
      <c r="K24" s="17"/>
      <c r="L24" s="17"/>
      <c r="M24" s="17"/>
      <c r="N24" s="17"/>
    </row>
    <row r="25" spans="2:14" x14ac:dyDescent="0.25">
      <c r="B25" s="36">
        <v>12</v>
      </c>
      <c r="C25" s="42" t="s">
        <v>24</v>
      </c>
      <c r="D25" s="38">
        <v>200000</v>
      </c>
      <c r="E25" s="39" t="s">
        <v>13</v>
      </c>
      <c r="F25" s="39" t="s">
        <v>11</v>
      </c>
      <c r="G25" s="40">
        <v>1</v>
      </c>
      <c r="H25" s="39">
        <v>0</v>
      </c>
      <c r="I25" s="41">
        <v>0</v>
      </c>
      <c r="J25" s="17"/>
      <c r="K25" s="17"/>
      <c r="L25" s="17"/>
      <c r="M25" s="17"/>
      <c r="N25" s="17"/>
    </row>
    <row r="26" spans="2:14" ht="25.5" x14ac:dyDescent="0.25">
      <c r="B26" s="36">
        <v>13</v>
      </c>
      <c r="C26" s="42" t="s">
        <v>132</v>
      </c>
      <c r="D26" s="38">
        <v>10000</v>
      </c>
      <c r="E26" s="39" t="s">
        <v>13</v>
      </c>
      <c r="F26" s="39"/>
      <c r="G26" s="40"/>
      <c r="H26" s="39"/>
      <c r="I26" s="41"/>
      <c r="J26" s="17"/>
      <c r="K26" s="17"/>
      <c r="L26" s="17"/>
      <c r="M26" s="17"/>
      <c r="N26" s="17"/>
    </row>
    <row r="27" spans="2:14" x14ac:dyDescent="0.25">
      <c r="B27" s="36">
        <v>14</v>
      </c>
      <c r="C27" s="42" t="s">
        <v>25</v>
      </c>
      <c r="D27" s="38">
        <v>150000</v>
      </c>
      <c r="E27" s="38">
        <v>100</v>
      </c>
      <c r="F27" s="43" t="s">
        <v>11</v>
      </c>
      <c r="G27" s="40">
        <v>1</v>
      </c>
      <c r="H27" s="39">
        <v>0</v>
      </c>
      <c r="I27" s="41">
        <v>0</v>
      </c>
      <c r="J27" s="4"/>
      <c r="K27" s="4"/>
      <c r="L27" s="4"/>
      <c r="M27" s="4"/>
      <c r="N27" s="4"/>
    </row>
    <row r="28" spans="2:14" x14ac:dyDescent="0.25">
      <c r="B28" s="169">
        <v>15</v>
      </c>
      <c r="C28" s="45" t="s">
        <v>26</v>
      </c>
      <c r="D28" s="46">
        <v>150000</v>
      </c>
      <c r="E28" s="46">
        <v>100</v>
      </c>
      <c r="F28" s="47" t="s">
        <v>11</v>
      </c>
      <c r="G28" s="48">
        <v>1</v>
      </c>
      <c r="H28" s="49">
        <v>0</v>
      </c>
      <c r="I28" s="50">
        <v>0</v>
      </c>
      <c r="J28" s="4"/>
      <c r="K28" s="4"/>
      <c r="L28" s="4"/>
      <c r="M28" s="4"/>
      <c r="N28" s="4"/>
    </row>
    <row r="29" spans="2:14" x14ac:dyDescent="0.25">
      <c r="B29" s="175" t="s">
        <v>27</v>
      </c>
      <c r="C29" s="176"/>
      <c r="D29" s="176"/>
      <c r="E29" s="176"/>
      <c r="F29" s="176"/>
      <c r="G29" s="176"/>
      <c r="H29" s="176"/>
      <c r="I29" s="171">
        <v>0</v>
      </c>
      <c r="J29" s="4"/>
      <c r="K29" s="4"/>
      <c r="L29" s="4"/>
      <c r="M29" s="4"/>
      <c r="N29" s="4"/>
    </row>
    <row r="30" spans="2:14" x14ac:dyDescent="0.25">
      <c r="B30" s="177" t="s">
        <v>28</v>
      </c>
      <c r="C30" s="178"/>
      <c r="D30" s="178"/>
      <c r="E30" s="178"/>
      <c r="F30" s="178"/>
      <c r="G30" s="178"/>
      <c r="H30" s="179"/>
      <c r="I30" s="170"/>
      <c r="J30" s="4"/>
      <c r="K30" s="4"/>
      <c r="L30" s="4"/>
      <c r="M30" s="4"/>
      <c r="N30" s="4"/>
    </row>
    <row r="31" spans="2:14" ht="15.75" thickBot="1" x14ac:dyDescent="0.3">
      <c r="B31" s="180" t="s">
        <v>29</v>
      </c>
      <c r="C31" s="181"/>
      <c r="D31" s="181"/>
      <c r="E31" s="181"/>
      <c r="F31" s="181"/>
      <c r="G31" s="181"/>
      <c r="H31" s="181"/>
      <c r="I31" s="150">
        <v>0</v>
      </c>
      <c r="J31" s="4"/>
      <c r="K31" s="4"/>
      <c r="L31" s="4"/>
      <c r="M31" s="4"/>
      <c r="N31" s="4"/>
    </row>
    <row r="32" spans="2:14" x14ac:dyDescent="0.25">
      <c r="B32" s="18"/>
      <c r="C32" s="18"/>
      <c r="D32" s="18"/>
      <c r="E32" s="18"/>
      <c r="F32" s="18"/>
      <c r="G32" s="18"/>
      <c r="H32" s="18"/>
      <c r="I32" s="19"/>
      <c r="J32" s="4"/>
      <c r="K32" s="4"/>
      <c r="L32" s="4"/>
      <c r="M32" s="4"/>
      <c r="N32" s="4"/>
    </row>
    <row r="33" spans="2:14" x14ac:dyDescent="0.25">
      <c r="B33" s="20" t="s">
        <v>36</v>
      </c>
      <c r="C33" s="21"/>
      <c r="D33" s="22"/>
      <c r="E33" s="22"/>
      <c r="F33" s="22"/>
      <c r="G33" s="22"/>
      <c r="H33" s="22"/>
      <c r="I33" s="22"/>
      <c r="J33" s="4"/>
      <c r="K33" s="4"/>
      <c r="L33" s="4"/>
      <c r="M33" s="4"/>
      <c r="N33" s="4"/>
    </row>
    <row r="34" spans="2:14" x14ac:dyDescent="0.25">
      <c r="B34" s="34" t="s">
        <v>46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 x14ac:dyDescent="0.25">
      <c r="B35" s="22" t="s">
        <v>31</v>
      </c>
      <c r="C35" s="22"/>
      <c r="D35" s="22"/>
      <c r="E35" s="22"/>
      <c r="F35" s="3"/>
      <c r="G35" s="3"/>
      <c r="H35" s="3"/>
      <c r="I35" s="3"/>
      <c r="J35" s="4"/>
      <c r="K35" s="4"/>
      <c r="L35" s="4"/>
      <c r="M35" s="4"/>
      <c r="N35" s="4"/>
    </row>
    <row r="36" spans="2:14" x14ac:dyDescent="0.25">
      <c r="B36" s="3"/>
      <c r="C36" s="3"/>
      <c r="D36" s="3"/>
      <c r="E36" s="3"/>
      <c r="F36" s="3"/>
      <c r="G36" s="3"/>
      <c r="H36" s="3"/>
      <c r="I36" s="3"/>
      <c r="J36" s="4"/>
      <c r="K36" s="4"/>
      <c r="L36" s="4"/>
      <c r="M36" s="4"/>
      <c r="N36" s="4"/>
    </row>
    <row r="37" spans="2:14" x14ac:dyDescent="0.25">
      <c r="B37" s="3"/>
      <c r="C37" s="3"/>
      <c r="D37" s="3"/>
      <c r="E37" s="3"/>
      <c r="F37" s="3"/>
      <c r="G37" s="3"/>
      <c r="H37" s="3"/>
      <c r="I37" s="3"/>
      <c r="J37" s="4"/>
      <c r="K37" s="4"/>
      <c r="L37" s="4"/>
      <c r="M37" s="4"/>
      <c r="N37" s="4"/>
    </row>
  </sheetData>
  <mergeCells count="4">
    <mergeCell ref="J14:K14"/>
    <mergeCell ref="B29:H29"/>
    <mergeCell ref="B30:H30"/>
    <mergeCell ref="B31:H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9"/>
  <sheetViews>
    <sheetView workbookViewId="0">
      <selection activeCell="F33" sqref="F33"/>
    </sheetView>
  </sheetViews>
  <sheetFormatPr defaultRowHeight="15" x14ac:dyDescent="0.25"/>
  <cols>
    <col min="2" max="2" width="61.28515625" customWidth="1"/>
    <col min="3" max="4" width="15.7109375" customWidth="1"/>
    <col min="7" max="7" width="54.140625" customWidth="1"/>
    <col min="8" max="10" width="20.7109375" customWidth="1"/>
  </cols>
  <sheetData>
    <row r="2" spans="2:10" x14ac:dyDescent="0.25">
      <c r="B2" s="33" t="s">
        <v>42</v>
      </c>
      <c r="C2" s="2"/>
    </row>
    <row r="3" spans="2:10" x14ac:dyDescent="0.25">
      <c r="B3" s="31" t="s">
        <v>43</v>
      </c>
      <c r="C3" s="2"/>
    </row>
    <row r="4" spans="2:10" x14ac:dyDescent="0.25">
      <c r="B4" s="31" t="s">
        <v>44</v>
      </c>
      <c r="C4" s="2"/>
    </row>
    <row r="5" spans="2:10" x14ac:dyDescent="0.25">
      <c r="B5" s="31" t="s">
        <v>45</v>
      </c>
      <c r="C5" s="2"/>
    </row>
    <row r="6" spans="2:10" x14ac:dyDescent="0.25">
      <c r="B6" s="24"/>
      <c r="C6" s="24"/>
    </row>
    <row r="7" spans="2:10" x14ac:dyDescent="0.25">
      <c r="B7" s="23"/>
      <c r="C7" s="23"/>
    </row>
    <row r="8" spans="2:10" ht="24" x14ac:dyDescent="0.25">
      <c r="B8" s="106" t="s">
        <v>37</v>
      </c>
      <c r="C8" s="107" t="s">
        <v>96</v>
      </c>
      <c r="D8" s="107" t="s">
        <v>97</v>
      </c>
      <c r="F8" s="182" t="s">
        <v>98</v>
      </c>
      <c r="G8" s="183"/>
      <c r="H8" s="183"/>
      <c r="I8" s="183"/>
      <c r="J8" s="184"/>
    </row>
    <row r="9" spans="2:10" ht="19.5" customHeight="1" x14ac:dyDescent="0.25">
      <c r="B9" s="108" t="s">
        <v>118</v>
      </c>
      <c r="C9" s="125">
        <f>81706.22+182797.08+46785.27+492980.33+75008.66+400625+60482.5</f>
        <v>1340385.06</v>
      </c>
      <c r="D9" s="125">
        <f>C9/7.5345</f>
        <v>177899.66952020704</v>
      </c>
      <c r="F9" s="187" t="s">
        <v>107</v>
      </c>
      <c r="G9" s="187" t="s">
        <v>108</v>
      </c>
      <c r="H9" s="188" t="s">
        <v>109</v>
      </c>
      <c r="I9" s="186" t="s">
        <v>120</v>
      </c>
      <c r="J9" s="186" t="s">
        <v>121</v>
      </c>
    </row>
    <row r="10" spans="2:10" ht="29.25" customHeight="1" x14ac:dyDescent="0.25">
      <c r="B10" s="108" t="s">
        <v>117</v>
      </c>
      <c r="C10" s="125">
        <f>212931.91+146963.6+24955.97+34631.07+1339+249574.09+493393.92+310234.59+44571.27</f>
        <v>1518595.4200000002</v>
      </c>
      <c r="D10" s="125">
        <f t="shared" ref="D10:D13" si="0">C10/7.5345</f>
        <v>201552.2489879886</v>
      </c>
      <c r="F10" s="187"/>
      <c r="G10" s="187"/>
      <c r="H10" s="188"/>
      <c r="I10" s="186"/>
      <c r="J10" s="186"/>
    </row>
    <row r="11" spans="2:10" ht="19.5" customHeight="1" x14ac:dyDescent="0.25">
      <c r="B11" s="108" t="s">
        <v>98</v>
      </c>
      <c r="C11" s="125">
        <v>88508500</v>
      </c>
      <c r="D11" s="125">
        <f t="shared" si="0"/>
        <v>11747096.688565928</v>
      </c>
      <c r="F11" s="187"/>
      <c r="G11" s="187"/>
      <c r="H11" s="188"/>
      <c r="I11" s="186"/>
      <c r="J11" s="186"/>
    </row>
    <row r="12" spans="2:10" ht="30" customHeight="1" x14ac:dyDescent="0.25">
      <c r="B12" s="108" t="s">
        <v>119</v>
      </c>
      <c r="C12" s="125">
        <v>12936953.289999999</v>
      </c>
      <c r="D12" s="125">
        <f t="shared" si="0"/>
        <v>1717028.772977636</v>
      </c>
      <c r="F12" s="117">
        <v>1</v>
      </c>
      <c r="G12" s="118" t="s">
        <v>110</v>
      </c>
      <c r="H12" s="119">
        <v>2066</v>
      </c>
      <c r="I12" s="120">
        <f>H12*8500</f>
        <v>17561000</v>
      </c>
      <c r="J12" s="120">
        <f>I12/7.5345</f>
        <v>2330745.238569248</v>
      </c>
    </row>
    <row r="13" spans="2:10" ht="19.5" customHeight="1" x14ac:dyDescent="0.25">
      <c r="B13" s="108" t="s">
        <v>38</v>
      </c>
      <c r="C13" s="125">
        <f>(382895.45+83000)</f>
        <v>465895.45</v>
      </c>
      <c r="D13" s="125">
        <f t="shared" si="0"/>
        <v>61834.95255159599</v>
      </c>
      <c r="F13" s="117">
        <v>2</v>
      </c>
      <c r="G13" s="118" t="s">
        <v>111</v>
      </c>
      <c r="H13" s="119">
        <v>4555</v>
      </c>
      <c r="I13" s="120">
        <f>H13*10400</f>
        <v>47372000</v>
      </c>
      <c r="J13" s="120">
        <f t="shared" ref="J13:J17" si="1">I13/7.5345</f>
        <v>6287344.8802176649</v>
      </c>
    </row>
    <row r="14" spans="2:10" ht="19.5" customHeight="1" x14ac:dyDescent="0.25">
      <c r="B14" s="106" t="s">
        <v>39</v>
      </c>
      <c r="C14" s="126">
        <f>SUM(C9:C13)</f>
        <v>104770329.22000001</v>
      </c>
      <c r="D14" s="126">
        <f>SUM(D9:D13)</f>
        <v>13905412.332603356</v>
      </c>
      <c r="F14" s="117">
        <v>3</v>
      </c>
      <c r="G14" s="121" t="s">
        <v>112</v>
      </c>
      <c r="H14" s="119">
        <v>1095</v>
      </c>
      <c r="I14" s="120">
        <f>H14*10400</f>
        <v>11388000</v>
      </c>
      <c r="J14" s="120">
        <f t="shared" si="1"/>
        <v>1511447.3422257614</v>
      </c>
    </row>
    <row r="15" spans="2:10" x14ac:dyDescent="0.25">
      <c r="F15" s="117">
        <v>4</v>
      </c>
      <c r="G15" s="121" t="s">
        <v>113</v>
      </c>
      <c r="H15" s="119">
        <v>1410</v>
      </c>
      <c r="I15" s="120">
        <f>H15*8500</f>
        <v>11985000</v>
      </c>
      <c r="J15" s="120">
        <f t="shared" si="1"/>
        <v>1590682.8588492931</v>
      </c>
    </row>
    <row r="16" spans="2:10" x14ac:dyDescent="0.25">
      <c r="B16" s="27" t="s">
        <v>40</v>
      </c>
      <c r="C16" s="23"/>
      <c r="D16" s="23"/>
      <c r="F16" s="117">
        <v>5</v>
      </c>
      <c r="G16" s="121" t="s">
        <v>114</v>
      </c>
      <c r="H16" s="119">
        <v>45</v>
      </c>
      <c r="I16" s="120">
        <f>H16*4500</f>
        <v>202500</v>
      </c>
      <c r="J16" s="120">
        <f t="shared" si="1"/>
        <v>26876.368703961773</v>
      </c>
    </row>
    <row r="17" spans="2:10" x14ac:dyDescent="0.25">
      <c r="B17" s="25" t="s">
        <v>41</v>
      </c>
      <c r="C17" s="23"/>
      <c r="D17" s="23"/>
      <c r="F17" s="185" t="s">
        <v>115</v>
      </c>
      <c r="G17" s="185"/>
      <c r="H17" s="185"/>
      <c r="I17" s="122">
        <f>SUM(I12:I16)</f>
        <v>88508500</v>
      </c>
      <c r="J17" s="122">
        <f t="shared" si="1"/>
        <v>11747096.688565928</v>
      </c>
    </row>
    <row r="18" spans="2:10" x14ac:dyDescent="0.25">
      <c r="B18" s="25" t="s">
        <v>116</v>
      </c>
      <c r="C18" s="23"/>
      <c r="D18" s="23"/>
      <c r="F18" s="123"/>
      <c r="G18" s="123"/>
      <c r="H18" s="123"/>
      <c r="I18" s="124"/>
    </row>
    <row r="19" spans="2:10" x14ac:dyDescent="0.25">
      <c r="B19" s="28"/>
      <c r="C19" s="23"/>
      <c r="D19" s="23"/>
    </row>
    <row r="20" spans="2:10" x14ac:dyDescent="0.25">
      <c r="B20" s="26"/>
      <c r="C20" s="23"/>
      <c r="D20" s="23"/>
    </row>
    <row r="21" spans="2:10" x14ac:dyDescent="0.25">
      <c r="B21" s="30"/>
      <c r="C21" s="29"/>
    </row>
    <row r="29" spans="2:10" x14ac:dyDescent="0.25">
      <c r="I29" s="168"/>
    </row>
  </sheetData>
  <mergeCells count="7">
    <mergeCell ref="F8:J8"/>
    <mergeCell ref="F17:H17"/>
    <mergeCell ref="J9:J11"/>
    <mergeCell ref="F9:F11"/>
    <mergeCell ref="G9:G11"/>
    <mergeCell ref="H9:H11"/>
    <mergeCell ref="I9:I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61"/>
  <sheetViews>
    <sheetView topLeftCell="A57" zoomScale="98" zoomScaleNormal="98" workbookViewId="0">
      <selection activeCell="H37" sqref="H37"/>
    </sheetView>
  </sheetViews>
  <sheetFormatPr defaultRowHeight="15" x14ac:dyDescent="0.25"/>
  <cols>
    <col min="2" max="2" width="12.7109375" customWidth="1"/>
    <col min="3" max="3" width="50.7109375" customWidth="1"/>
    <col min="4" max="4" width="25.7109375" customWidth="1"/>
    <col min="5" max="5" width="20.5703125" customWidth="1"/>
    <col min="6" max="9" width="20.7109375" customWidth="1"/>
  </cols>
  <sheetData>
    <row r="2" spans="2:9" x14ac:dyDescent="0.25">
      <c r="B2" s="1"/>
      <c r="C2" s="33" t="s">
        <v>42</v>
      </c>
      <c r="D2" s="2"/>
      <c r="E2" s="60"/>
      <c r="F2" s="60"/>
      <c r="G2" s="60"/>
      <c r="H2" s="60"/>
      <c r="I2" s="60"/>
    </row>
    <row r="3" spans="2:9" x14ac:dyDescent="0.25">
      <c r="B3" s="1"/>
      <c r="C3" s="31" t="s">
        <v>43</v>
      </c>
      <c r="D3" s="2"/>
      <c r="E3" s="60"/>
      <c r="F3" s="60"/>
      <c r="G3" s="60"/>
      <c r="H3" s="60"/>
      <c r="I3" s="60"/>
    </row>
    <row r="4" spans="2:9" x14ac:dyDescent="0.25">
      <c r="B4" s="1"/>
      <c r="C4" s="31" t="s">
        <v>44</v>
      </c>
      <c r="D4" s="2"/>
      <c r="E4" s="60"/>
      <c r="F4" s="60"/>
      <c r="G4" s="60"/>
      <c r="H4" s="60"/>
      <c r="I4" s="60"/>
    </row>
    <row r="5" spans="2:9" x14ac:dyDescent="0.25">
      <c r="B5" s="1"/>
      <c r="C5" s="31" t="s">
        <v>45</v>
      </c>
      <c r="D5" s="2"/>
      <c r="E5" s="60"/>
      <c r="F5" s="60"/>
      <c r="G5" s="60"/>
      <c r="H5" s="60"/>
      <c r="I5" s="60"/>
    </row>
    <row r="6" spans="2:9" x14ac:dyDescent="0.25">
      <c r="B6" s="5"/>
      <c r="C6" s="51"/>
      <c r="D6" s="61"/>
      <c r="E6" s="60"/>
      <c r="F6" s="62"/>
      <c r="G6" s="62"/>
      <c r="H6" s="62"/>
      <c r="I6" s="62"/>
    </row>
    <row r="7" spans="2:9" x14ac:dyDescent="0.25">
      <c r="B7" s="5"/>
      <c r="C7" s="51"/>
      <c r="D7" s="61"/>
      <c r="E7" s="61"/>
      <c r="F7" s="62"/>
      <c r="G7" s="62"/>
      <c r="H7" s="62"/>
      <c r="I7" s="62"/>
    </row>
    <row r="8" spans="2:9" x14ac:dyDescent="0.25">
      <c r="B8" s="63" t="s">
        <v>142</v>
      </c>
      <c r="C8" s="64"/>
      <c r="D8" s="61"/>
      <c r="E8" s="61"/>
      <c r="F8" s="62"/>
      <c r="G8" s="62"/>
      <c r="H8" s="62"/>
      <c r="I8" s="62"/>
    </row>
    <row r="9" spans="2:9" ht="15.75" thickBot="1" x14ac:dyDescent="0.3">
      <c r="D9" s="35"/>
      <c r="E9" s="75"/>
      <c r="F9" s="75"/>
      <c r="G9" s="75"/>
      <c r="H9" s="75"/>
      <c r="I9" s="75"/>
    </row>
    <row r="10" spans="2:9" ht="35.25" x14ac:dyDescent="0.25">
      <c r="B10" s="66" t="s">
        <v>59</v>
      </c>
      <c r="C10" s="67" t="s">
        <v>49</v>
      </c>
      <c r="D10" s="67" t="s">
        <v>141</v>
      </c>
      <c r="E10" s="67" t="s">
        <v>7</v>
      </c>
      <c r="F10" s="69" t="s">
        <v>8</v>
      </c>
      <c r="G10" s="70" t="s">
        <v>61</v>
      </c>
      <c r="H10" s="71" t="s">
        <v>62</v>
      </c>
      <c r="I10" s="3"/>
    </row>
    <row r="11" spans="2:9" x14ac:dyDescent="0.25">
      <c r="B11" s="89">
        <v>0</v>
      </c>
      <c r="C11" s="90">
        <v>1</v>
      </c>
      <c r="D11" s="91">
        <v>2</v>
      </c>
      <c r="E11" s="90">
        <v>5</v>
      </c>
      <c r="F11" s="92">
        <v>6</v>
      </c>
      <c r="G11" s="90">
        <v>7</v>
      </c>
      <c r="H11" s="93" t="s">
        <v>73</v>
      </c>
      <c r="I11" s="3"/>
    </row>
    <row r="12" spans="2:9" x14ac:dyDescent="0.25">
      <c r="B12" s="94" t="s">
        <v>50</v>
      </c>
      <c r="C12" s="95" t="s">
        <v>74</v>
      </c>
      <c r="D12" s="95">
        <v>11000</v>
      </c>
      <c r="E12" s="96" t="s">
        <v>75</v>
      </c>
      <c r="F12" s="97">
        <v>46</v>
      </c>
      <c r="G12" s="98">
        <v>0</v>
      </c>
      <c r="H12" s="99">
        <v>0</v>
      </c>
      <c r="I12" s="3"/>
    </row>
    <row r="13" spans="2:9" x14ac:dyDescent="0.25">
      <c r="B13" s="94" t="s">
        <v>65</v>
      </c>
      <c r="C13" s="95" t="s">
        <v>76</v>
      </c>
      <c r="D13" s="95">
        <v>8000</v>
      </c>
      <c r="E13" s="96" t="s">
        <v>75</v>
      </c>
      <c r="F13" s="97">
        <v>46</v>
      </c>
      <c r="G13" s="98">
        <v>0</v>
      </c>
      <c r="H13" s="99">
        <v>0</v>
      </c>
      <c r="I13" s="3"/>
    </row>
    <row r="14" spans="2:9" x14ac:dyDescent="0.25">
      <c r="B14" s="100" t="s">
        <v>67</v>
      </c>
      <c r="C14" s="95" t="s">
        <v>77</v>
      </c>
      <c r="D14" s="95">
        <v>22000</v>
      </c>
      <c r="E14" s="96" t="s">
        <v>75</v>
      </c>
      <c r="F14" s="97">
        <v>46</v>
      </c>
      <c r="G14" s="98">
        <v>0</v>
      </c>
      <c r="H14" s="99">
        <v>0</v>
      </c>
      <c r="I14" s="3"/>
    </row>
    <row r="15" spans="2:9" x14ac:dyDescent="0.25">
      <c r="B15" s="100" t="s">
        <v>78</v>
      </c>
      <c r="C15" s="128" t="s">
        <v>122</v>
      </c>
      <c r="D15" s="127">
        <v>30</v>
      </c>
      <c r="E15" s="96" t="s">
        <v>75</v>
      </c>
      <c r="F15" s="97">
        <v>46</v>
      </c>
      <c r="G15" s="98">
        <v>0</v>
      </c>
      <c r="H15" s="99">
        <v>0</v>
      </c>
      <c r="I15" s="3"/>
    </row>
    <row r="16" spans="2:9" x14ac:dyDescent="0.25">
      <c r="B16" s="100" t="s">
        <v>124</v>
      </c>
      <c r="C16" s="128" t="s">
        <v>123</v>
      </c>
      <c r="D16" s="127">
        <v>750</v>
      </c>
      <c r="E16" s="96" t="s">
        <v>75</v>
      </c>
      <c r="F16" s="97">
        <v>46</v>
      </c>
      <c r="G16" s="98">
        <v>0</v>
      </c>
      <c r="H16" s="99">
        <v>0</v>
      </c>
      <c r="I16" s="3"/>
    </row>
    <row r="17" spans="2:9" ht="15.75" thickBot="1" x14ac:dyDescent="0.3">
      <c r="B17" s="101" t="s">
        <v>125</v>
      </c>
      <c r="C17" s="102" t="s">
        <v>79</v>
      </c>
      <c r="D17" s="102">
        <v>8000</v>
      </c>
      <c r="E17" s="96" t="s">
        <v>75</v>
      </c>
      <c r="F17" s="97">
        <v>46</v>
      </c>
      <c r="G17" s="98">
        <v>0</v>
      </c>
      <c r="H17" s="99">
        <v>0</v>
      </c>
      <c r="I17" s="3"/>
    </row>
    <row r="18" spans="2:9" x14ac:dyDescent="0.25">
      <c r="B18" s="189" t="s">
        <v>68</v>
      </c>
      <c r="C18" s="190"/>
      <c r="D18" s="190"/>
      <c r="E18" s="190"/>
      <c r="F18" s="190"/>
      <c r="G18" s="191"/>
      <c r="H18" s="149">
        <v>0</v>
      </c>
      <c r="I18" s="3"/>
    </row>
    <row r="19" spans="2:9" x14ac:dyDescent="0.25">
      <c r="B19" s="192" t="s">
        <v>69</v>
      </c>
      <c r="C19" s="193"/>
      <c r="D19" s="193"/>
      <c r="E19" s="193"/>
      <c r="F19" s="193"/>
      <c r="G19" s="194"/>
      <c r="H19" s="103"/>
      <c r="I19" s="3"/>
    </row>
    <row r="20" spans="2:9" ht="15.75" thickBot="1" x14ac:dyDescent="0.3">
      <c r="B20" s="195" t="s">
        <v>70</v>
      </c>
      <c r="C20" s="196"/>
      <c r="D20" s="196"/>
      <c r="E20" s="196"/>
      <c r="F20" s="196"/>
      <c r="G20" s="197"/>
      <c r="H20" s="150">
        <v>0</v>
      </c>
      <c r="I20" s="3"/>
    </row>
    <row r="21" spans="2:9" x14ac:dyDescent="0.25">
      <c r="B21" s="3"/>
      <c r="C21" s="3"/>
      <c r="D21" s="3"/>
      <c r="E21" s="3"/>
      <c r="F21" s="3"/>
      <c r="G21" s="3"/>
      <c r="H21" s="3"/>
      <c r="I21" s="3"/>
    </row>
    <row r="23" spans="2:9" x14ac:dyDescent="0.25">
      <c r="B23" s="129" t="s">
        <v>143</v>
      </c>
      <c r="C23" s="129"/>
      <c r="D23" s="129"/>
    </row>
    <row r="24" spans="2:9" ht="15.75" thickBot="1" x14ac:dyDescent="0.3"/>
    <row r="25" spans="2:9" ht="35.25" x14ac:dyDescent="0.25">
      <c r="B25" s="66" t="s">
        <v>59</v>
      </c>
      <c r="C25" s="67" t="s">
        <v>49</v>
      </c>
      <c r="D25" s="67" t="s">
        <v>141</v>
      </c>
      <c r="E25" s="67" t="s">
        <v>7</v>
      </c>
      <c r="F25" s="69" t="s">
        <v>8</v>
      </c>
      <c r="G25" s="70" t="s">
        <v>61</v>
      </c>
      <c r="H25" s="71" t="s">
        <v>62</v>
      </c>
    </row>
    <row r="26" spans="2:9" x14ac:dyDescent="0.25">
      <c r="B26" s="89">
        <v>0</v>
      </c>
      <c r="C26" s="90">
        <v>1</v>
      </c>
      <c r="D26" s="91">
        <v>2</v>
      </c>
      <c r="E26" s="90">
        <v>5</v>
      </c>
      <c r="F26" s="92">
        <v>6</v>
      </c>
      <c r="G26" s="90">
        <v>7</v>
      </c>
      <c r="H26" s="93" t="s">
        <v>73</v>
      </c>
    </row>
    <row r="27" spans="2:9" x14ac:dyDescent="0.25">
      <c r="B27" s="94" t="s">
        <v>50</v>
      </c>
      <c r="C27" s="95" t="s">
        <v>74</v>
      </c>
      <c r="D27" s="95">
        <v>3500</v>
      </c>
      <c r="E27" s="96" t="s">
        <v>75</v>
      </c>
      <c r="F27" s="97">
        <v>383</v>
      </c>
      <c r="G27" s="98">
        <v>0</v>
      </c>
      <c r="H27" s="99">
        <v>0</v>
      </c>
    </row>
    <row r="28" spans="2:9" ht="15.75" thickBot="1" x14ac:dyDescent="0.3">
      <c r="B28" s="100" t="s">
        <v>67</v>
      </c>
      <c r="C28" s="95" t="s">
        <v>77</v>
      </c>
      <c r="D28" s="95">
        <v>7000</v>
      </c>
      <c r="E28" s="96" t="s">
        <v>75</v>
      </c>
      <c r="F28" s="97">
        <v>383</v>
      </c>
      <c r="G28" s="98">
        <v>0</v>
      </c>
      <c r="H28" s="99">
        <v>0</v>
      </c>
    </row>
    <row r="29" spans="2:9" x14ac:dyDescent="0.25">
      <c r="B29" s="189" t="s">
        <v>68</v>
      </c>
      <c r="C29" s="190"/>
      <c r="D29" s="190"/>
      <c r="E29" s="190"/>
      <c r="F29" s="190"/>
      <c r="G29" s="191"/>
      <c r="H29" s="149">
        <v>0</v>
      </c>
      <c r="I29" s="168"/>
    </row>
    <row r="30" spans="2:9" x14ac:dyDescent="0.25">
      <c r="B30" s="192" t="s">
        <v>69</v>
      </c>
      <c r="C30" s="193"/>
      <c r="D30" s="193"/>
      <c r="E30" s="193"/>
      <c r="F30" s="193"/>
      <c r="G30" s="194"/>
      <c r="H30" s="103"/>
    </row>
    <row r="31" spans="2:9" ht="15.75" thickBot="1" x14ac:dyDescent="0.3">
      <c r="B31" s="195" t="s">
        <v>70</v>
      </c>
      <c r="C31" s="196"/>
      <c r="D31" s="196"/>
      <c r="E31" s="196"/>
      <c r="F31" s="196"/>
      <c r="G31" s="197"/>
      <c r="H31" s="150">
        <v>0</v>
      </c>
    </row>
    <row r="32" spans="2:9" x14ac:dyDescent="0.25">
      <c r="B32" s="3"/>
      <c r="C32" s="3"/>
      <c r="D32" s="3"/>
      <c r="E32" s="3"/>
      <c r="F32" s="3"/>
      <c r="G32" s="3"/>
      <c r="H32" s="3"/>
    </row>
    <row r="34" spans="2:8" x14ac:dyDescent="0.25">
      <c r="B34" s="129" t="s">
        <v>144</v>
      </c>
      <c r="C34" s="129"/>
      <c r="D34" s="129"/>
    </row>
    <row r="35" spans="2:8" ht="15.75" thickBot="1" x14ac:dyDescent="0.3">
      <c r="B35" s="129"/>
      <c r="C35" s="129"/>
      <c r="D35" s="129"/>
    </row>
    <row r="36" spans="2:8" ht="35.25" x14ac:dyDescent="0.25">
      <c r="B36" s="66" t="s">
        <v>59</v>
      </c>
      <c r="C36" s="67" t="s">
        <v>49</v>
      </c>
      <c r="D36" s="67" t="s">
        <v>141</v>
      </c>
      <c r="E36" s="67" t="s">
        <v>7</v>
      </c>
      <c r="F36" s="69" t="s">
        <v>8</v>
      </c>
      <c r="G36" s="70" t="s">
        <v>61</v>
      </c>
      <c r="H36" s="71" t="s">
        <v>62</v>
      </c>
    </row>
    <row r="37" spans="2:8" x14ac:dyDescent="0.25">
      <c r="B37" s="89">
        <v>0</v>
      </c>
      <c r="C37" s="90">
        <v>1</v>
      </c>
      <c r="D37" s="91">
        <v>2</v>
      </c>
      <c r="E37" s="90">
        <v>5</v>
      </c>
      <c r="F37" s="92">
        <v>6</v>
      </c>
      <c r="G37" s="90">
        <v>7</v>
      </c>
      <c r="H37" s="93" t="s">
        <v>73</v>
      </c>
    </row>
    <row r="38" spans="2:8" x14ac:dyDescent="0.25">
      <c r="B38" s="94" t="s">
        <v>50</v>
      </c>
      <c r="C38" s="95" t="s">
        <v>74</v>
      </c>
      <c r="D38" s="95">
        <v>5400</v>
      </c>
      <c r="E38" s="96" t="s">
        <v>75</v>
      </c>
      <c r="F38" s="97">
        <v>136</v>
      </c>
      <c r="G38" s="98">
        <v>0</v>
      </c>
      <c r="H38" s="99">
        <v>0</v>
      </c>
    </row>
    <row r="39" spans="2:8" ht="15.75" thickBot="1" x14ac:dyDescent="0.3">
      <c r="B39" s="100" t="s">
        <v>67</v>
      </c>
      <c r="C39" s="95" t="s">
        <v>77</v>
      </c>
      <c r="D39" s="95">
        <v>10800</v>
      </c>
      <c r="E39" s="96" t="s">
        <v>75</v>
      </c>
      <c r="F39" s="97">
        <v>136</v>
      </c>
      <c r="G39" s="98">
        <v>0</v>
      </c>
      <c r="H39" s="99">
        <v>0</v>
      </c>
    </row>
    <row r="40" spans="2:8" x14ac:dyDescent="0.25">
      <c r="B40" s="189" t="s">
        <v>68</v>
      </c>
      <c r="C40" s="190"/>
      <c r="D40" s="190"/>
      <c r="E40" s="190"/>
      <c r="F40" s="190"/>
      <c r="G40" s="191"/>
      <c r="H40" s="149">
        <v>0</v>
      </c>
    </row>
    <row r="41" spans="2:8" x14ac:dyDescent="0.25">
      <c r="B41" s="192" t="s">
        <v>69</v>
      </c>
      <c r="C41" s="193"/>
      <c r="D41" s="193"/>
      <c r="E41" s="193"/>
      <c r="F41" s="193"/>
      <c r="G41" s="194"/>
      <c r="H41" s="103"/>
    </row>
    <row r="42" spans="2:8" ht="15.75" thickBot="1" x14ac:dyDescent="0.3">
      <c r="B42" s="195" t="s">
        <v>70</v>
      </c>
      <c r="C42" s="196"/>
      <c r="D42" s="196"/>
      <c r="E42" s="196"/>
      <c r="F42" s="196"/>
      <c r="G42" s="197"/>
      <c r="H42" s="150">
        <v>0</v>
      </c>
    </row>
    <row r="43" spans="2:8" x14ac:dyDescent="0.25">
      <c r="B43" s="3"/>
      <c r="C43" s="3"/>
      <c r="D43" s="3"/>
      <c r="E43" s="3"/>
      <c r="F43" s="3"/>
      <c r="G43" s="3"/>
      <c r="H43" s="3"/>
    </row>
    <row r="45" spans="2:8" ht="15.75" thickBot="1" x14ac:dyDescent="0.3">
      <c r="B45" s="129" t="s">
        <v>147</v>
      </c>
      <c r="C45" s="129"/>
      <c r="D45" s="129"/>
    </row>
    <row r="46" spans="2:8" ht="41.25" customHeight="1" x14ac:dyDescent="0.25">
      <c r="B46" s="66" t="s">
        <v>59</v>
      </c>
      <c r="C46" s="67" t="s">
        <v>49</v>
      </c>
      <c r="D46" s="67" t="s">
        <v>141</v>
      </c>
      <c r="E46" s="67" t="s">
        <v>7</v>
      </c>
      <c r="F46" s="69" t="s">
        <v>8</v>
      </c>
      <c r="G46" s="70" t="s">
        <v>61</v>
      </c>
      <c r="H46" s="71" t="s">
        <v>62</v>
      </c>
    </row>
    <row r="47" spans="2:8" x14ac:dyDescent="0.25">
      <c r="B47" s="89">
        <v>0</v>
      </c>
      <c r="C47" s="90">
        <v>1</v>
      </c>
      <c r="D47" s="91">
        <v>2</v>
      </c>
      <c r="E47" s="90">
        <v>5</v>
      </c>
      <c r="F47" s="92">
        <v>6</v>
      </c>
      <c r="G47" s="90">
        <v>7</v>
      </c>
      <c r="H47" s="93" t="s">
        <v>73</v>
      </c>
    </row>
    <row r="48" spans="2:8" x14ac:dyDescent="0.25">
      <c r="B48" s="94" t="s">
        <v>50</v>
      </c>
      <c r="C48" s="95" t="s">
        <v>74</v>
      </c>
      <c r="D48" s="95">
        <v>3300</v>
      </c>
      <c r="E48" s="96" t="s">
        <v>75</v>
      </c>
      <c r="F48" s="97">
        <v>810</v>
      </c>
      <c r="G48" s="98">
        <v>0</v>
      </c>
      <c r="H48" s="99">
        <v>0</v>
      </c>
    </row>
    <row r="49" spans="2:8" x14ac:dyDescent="0.25">
      <c r="B49" s="100" t="s">
        <v>65</v>
      </c>
      <c r="C49" s="95" t="s">
        <v>77</v>
      </c>
      <c r="D49" s="95">
        <v>6600</v>
      </c>
      <c r="E49" s="96" t="s">
        <v>75</v>
      </c>
      <c r="F49" s="97">
        <v>810</v>
      </c>
      <c r="G49" s="98">
        <v>0</v>
      </c>
      <c r="H49" s="99">
        <v>0</v>
      </c>
    </row>
    <row r="50" spans="2:8" ht="15.75" thickBot="1" x14ac:dyDescent="0.3">
      <c r="B50" s="100" t="s">
        <v>67</v>
      </c>
      <c r="C50" s="95" t="s">
        <v>146</v>
      </c>
      <c r="D50" s="95">
        <v>2.5</v>
      </c>
      <c r="E50" s="96" t="s">
        <v>75</v>
      </c>
      <c r="F50" s="97">
        <v>810</v>
      </c>
      <c r="G50" s="98">
        <v>0</v>
      </c>
      <c r="H50" s="99">
        <v>0</v>
      </c>
    </row>
    <row r="51" spans="2:8" x14ac:dyDescent="0.25">
      <c r="B51" s="189" t="s">
        <v>68</v>
      </c>
      <c r="C51" s="190"/>
      <c r="D51" s="190"/>
      <c r="E51" s="190"/>
      <c r="F51" s="190"/>
      <c r="G51" s="191"/>
      <c r="H51" s="149">
        <v>0</v>
      </c>
    </row>
    <row r="52" spans="2:8" x14ac:dyDescent="0.25">
      <c r="B52" s="192" t="s">
        <v>69</v>
      </c>
      <c r="C52" s="193"/>
      <c r="D52" s="193"/>
      <c r="E52" s="193"/>
      <c r="F52" s="193"/>
      <c r="G52" s="194"/>
      <c r="H52" s="103"/>
    </row>
    <row r="53" spans="2:8" ht="15.75" thickBot="1" x14ac:dyDescent="0.3">
      <c r="B53" s="195" t="s">
        <v>70</v>
      </c>
      <c r="C53" s="196"/>
      <c r="D53" s="196"/>
      <c r="E53" s="196"/>
      <c r="F53" s="196"/>
      <c r="G53" s="197"/>
      <c r="H53" s="150">
        <v>0</v>
      </c>
    </row>
    <row r="56" spans="2:8" x14ac:dyDescent="0.25">
      <c r="B56" s="76" t="s">
        <v>71</v>
      </c>
      <c r="C56" s="77"/>
      <c r="D56" s="73"/>
    </row>
    <row r="57" spans="2:8" x14ac:dyDescent="0.25">
      <c r="B57" s="22" t="s">
        <v>72</v>
      </c>
      <c r="C57" s="4"/>
      <c r="D57" s="4"/>
    </row>
    <row r="58" spans="2:8" x14ac:dyDescent="0.25">
      <c r="B58" t="s">
        <v>145</v>
      </c>
    </row>
    <row r="59" spans="2:8" x14ac:dyDescent="0.25">
      <c r="B59" t="s">
        <v>126</v>
      </c>
      <c r="C59" s="130">
        <v>136</v>
      </c>
    </row>
    <row r="60" spans="2:8" x14ac:dyDescent="0.25">
      <c r="B60" t="s">
        <v>127</v>
      </c>
    </row>
    <row r="61" spans="2:8" x14ac:dyDescent="0.25">
      <c r="B61" t="s">
        <v>128</v>
      </c>
    </row>
  </sheetData>
  <mergeCells count="12">
    <mergeCell ref="B18:G18"/>
    <mergeCell ref="B19:G19"/>
    <mergeCell ref="B20:G20"/>
    <mergeCell ref="B29:G29"/>
    <mergeCell ref="B30:G30"/>
    <mergeCell ref="B51:G51"/>
    <mergeCell ref="B52:G52"/>
    <mergeCell ref="B53:G53"/>
    <mergeCell ref="B31:G31"/>
    <mergeCell ref="B40:G40"/>
    <mergeCell ref="B41:G41"/>
    <mergeCell ref="B42:G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9"/>
  <sheetViews>
    <sheetView workbookViewId="0">
      <selection activeCell="F33" sqref="F33"/>
    </sheetView>
  </sheetViews>
  <sheetFormatPr defaultRowHeight="15" x14ac:dyDescent="0.25"/>
  <cols>
    <col min="2" max="2" width="12.5703125" customWidth="1"/>
    <col min="3" max="3" width="49.5703125" customWidth="1"/>
    <col min="4" max="4" width="27.85546875" customWidth="1"/>
    <col min="5" max="5" width="53.28515625" customWidth="1"/>
    <col min="6" max="6" width="11.28515625" customWidth="1"/>
    <col min="7" max="7" width="10.85546875" customWidth="1"/>
    <col min="8" max="8" width="15.140625" customWidth="1"/>
    <col min="9" max="9" width="15.28515625" customWidth="1"/>
  </cols>
  <sheetData>
    <row r="2" spans="2:9" x14ac:dyDescent="0.25">
      <c r="B2" s="1"/>
      <c r="C2" s="33" t="s">
        <v>42</v>
      </c>
      <c r="D2" s="60"/>
      <c r="E2" s="60"/>
      <c r="F2" s="60"/>
      <c r="G2" s="60"/>
      <c r="H2" s="60"/>
      <c r="I2" s="60"/>
    </row>
    <row r="3" spans="2:9" x14ac:dyDescent="0.25">
      <c r="B3" s="1"/>
      <c r="C3" s="31" t="s">
        <v>43</v>
      </c>
      <c r="D3" s="60"/>
      <c r="E3" s="60"/>
      <c r="F3" s="60"/>
      <c r="G3" s="60"/>
      <c r="H3" s="60"/>
      <c r="I3" s="60"/>
    </row>
    <row r="4" spans="2:9" x14ac:dyDescent="0.25">
      <c r="B4" s="1"/>
      <c r="C4" s="31" t="s">
        <v>44</v>
      </c>
      <c r="D4" s="60"/>
      <c r="E4" s="60"/>
      <c r="F4" s="60"/>
      <c r="G4" s="60"/>
      <c r="H4" s="60"/>
      <c r="I4" s="60"/>
    </row>
    <row r="5" spans="2:9" x14ac:dyDescent="0.25">
      <c r="B5" s="1"/>
      <c r="C5" s="31" t="s">
        <v>45</v>
      </c>
      <c r="D5" s="60"/>
      <c r="E5" s="60"/>
      <c r="F5" s="60"/>
      <c r="G5" s="60"/>
      <c r="H5" s="60"/>
      <c r="I5" s="60"/>
    </row>
    <row r="6" spans="2:9" x14ac:dyDescent="0.25">
      <c r="B6" s="5"/>
      <c r="C6" s="51"/>
      <c r="D6" s="61"/>
      <c r="E6" s="61"/>
      <c r="F6" s="60"/>
      <c r="G6" s="62"/>
      <c r="H6" s="62"/>
      <c r="I6" s="62"/>
    </row>
    <row r="7" spans="2:9" x14ac:dyDescent="0.25">
      <c r="B7" s="5"/>
      <c r="C7" s="51"/>
      <c r="D7" s="61"/>
      <c r="E7" s="61"/>
      <c r="F7" s="61"/>
      <c r="G7" s="62"/>
      <c r="H7" s="62"/>
      <c r="I7" s="62"/>
    </row>
    <row r="8" spans="2:9" x14ac:dyDescent="0.25">
      <c r="B8" s="63" t="s">
        <v>58</v>
      </c>
      <c r="C8" s="64"/>
      <c r="D8" s="61"/>
      <c r="E8" s="61"/>
      <c r="F8" s="61"/>
      <c r="G8" s="62"/>
      <c r="H8" s="62"/>
      <c r="I8" s="62"/>
    </row>
    <row r="9" spans="2:9" ht="16.5" thickBot="1" x14ac:dyDescent="0.3">
      <c r="B9" s="65"/>
      <c r="C9" s="60"/>
      <c r="D9" s="60"/>
      <c r="E9" s="60"/>
      <c r="F9" s="60"/>
      <c r="G9" s="60"/>
      <c r="H9" s="60"/>
      <c r="I9" s="60"/>
    </row>
    <row r="10" spans="2:9" ht="96.75" x14ac:dyDescent="0.25">
      <c r="B10" s="66" t="s">
        <v>59</v>
      </c>
      <c r="C10" s="67" t="s">
        <v>49</v>
      </c>
      <c r="D10" s="68" t="s">
        <v>60</v>
      </c>
      <c r="E10" s="131" t="s">
        <v>153</v>
      </c>
      <c r="F10" s="67" t="s">
        <v>7</v>
      </c>
      <c r="G10" s="69" t="s">
        <v>8</v>
      </c>
      <c r="H10" s="144" t="s">
        <v>61</v>
      </c>
      <c r="I10" s="71" t="s">
        <v>62</v>
      </c>
    </row>
    <row r="11" spans="2:9" x14ac:dyDescent="0.25">
      <c r="B11" s="89">
        <v>0</v>
      </c>
      <c r="C11" s="90">
        <v>1</v>
      </c>
      <c r="D11" s="91">
        <v>2</v>
      </c>
      <c r="E11" s="91">
        <v>3</v>
      </c>
      <c r="F11" s="90">
        <v>4</v>
      </c>
      <c r="G11" s="142">
        <v>5</v>
      </c>
      <c r="H11" s="90">
        <v>6</v>
      </c>
      <c r="I11" s="93" t="s">
        <v>63</v>
      </c>
    </row>
    <row r="12" spans="2:9" x14ac:dyDescent="0.25">
      <c r="B12" s="94" t="s">
        <v>50</v>
      </c>
      <c r="C12" s="104" t="s">
        <v>64</v>
      </c>
      <c r="D12" s="105" t="s">
        <v>134</v>
      </c>
      <c r="E12" s="132"/>
      <c r="F12" s="133" t="s">
        <v>11</v>
      </c>
      <c r="G12" s="146">
        <v>1</v>
      </c>
      <c r="H12" s="134">
        <v>0</v>
      </c>
      <c r="I12" s="151">
        <v>0</v>
      </c>
    </row>
    <row r="13" spans="2:9" x14ac:dyDescent="0.25">
      <c r="B13" s="94" t="s">
        <v>65</v>
      </c>
      <c r="C13" s="104" t="s">
        <v>66</v>
      </c>
      <c r="D13" s="105" t="s">
        <v>134</v>
      </c>
      <c r="E13" s="132"/>
      <c r="F13" s="133" t="s">
        <v>11</v>
      </c>
      <c r="G13" s="146">
        <v>1</v>
      </c>
      <c r="H13" s="134">
        <v>0</v>
      </c>
      <c r="I13" s="151">
        <v>0</v>
      </c>
    </row>
    <row r="14" spans="2:9" ht="24" x14ac:dyDescent="0.25">
      <c r="B14" s="94" t="s">
        <v>67</v>
      </c>
      <c r="C14" s="104" t="s">
        <v>151</v>
      </c>
      <c r="D14" s="105" t="s">
        <v>134</v>
      </c>
      <c r="E14" s="132"/>
      <c r="F14" s="133" t="s">
        <v>11</v>
      </c>
      <c r="G14" s="146">
        <v>1</v>
      </c>
      <c r="H14" s="134">
        <v>0</v>
      </c>
      <c r="I14" s="151">
        <v>0</v>
      </c>
    </row>
    <row r="15" spans="2:9" ht="24" x14ac:dyDescent="0.25">
      <c r="B15" s="94" t="s">
        <v>150</v>
      </c>
      <c r="C15" s="104" t="s">
        <v>152</v>
      </c>
      <c r="D15" s="105" t="s">
        <v>134</v>
      </c>
      <c r="E15" s="132"/>
      <c r="F15" s="133" t="s">
        <v>11</v>
      </c>
      <c r="G15" s="146">
        <v>1</v>
      </c>
      <c r="H15" s="134">
        <v>0</v>
      </c>
      <c r="I15" s="151">
        <v>0</v>
      </c>
    </row>
    <row r="16" spans="2:9" x14ac:dyDescent="0.25">
      <c r="B16" s="198" t="s">
        <v>68</v>
      </c>
      <c r="C16" s="199"/>
      <c r="D16" s="199"/>
      <c r="E16" s="199"/>
      <c r="F16" s="199"/>
      <c r="G16" s="200"/>
      <c r="H16" s="148">
        <v>0</v>
      </c>
      <c r="I16" s="149">
        <v>0</v>
      </c>
    </row>
    <row r="17" spans="2:9" x14ac:dyDescent="0.25">
      <c r="B17" s="201" t="s">
        <v>69</v>
      </c>
      <c r="C17" s="202"/>
      <c r="D17" s="202"/>
      <c r="E17" s="202"/>
      <c r="F17" s="202"/>
      <c r="G17" s="203"/>
      <c r="H17" s="143"/>
      <c r="I17" s="141"/>
    </row>
    <row r="18" spans="2:9" ht="15.75" thickBot="1" x14ac:dyDescent="0.3">
      <c r="B18" s="204" t="s">
        <v>70</v>
      </c>
      <c r="C18" s="205"/>
      <c r="D18" s="205"/>
      <c r="E18" s="205"/>
      <c r="F18" s="205"/>
      <c r="G18" s="206"/>
      <c r="H18" s="152">
        <v>0</v>
      </c>
      <c r="I18" s="150">
        <v>0</v>
      </c>
    </row>
    <row r="19" spans="2:9" x14ac:dyDescent="0.25">
      <c r="B19" s="60"/>
      <c r="C19" s="60"/>
      <c r="D19" s="60"/>
      <c r="E19" s="60"/>
      <c r="F19" s="60"/>
      <c r="G19" s="60"/>
      <c r="H19" s="60"/>
      <c r="I19" s="60"/>
    </row>
    <row r="20" spans="2:9" x14ac:dyDescent="0.25">
      <c r="B20" s="60"/>
      <c r="C20" s="60"/>
      <c r="D20" s="60"/>
      <c r="E20" s="60"/>
      <c r="F20" s="60"/>
      <c r="G20" s="60"/>
      <c r="H20" s="60"/>
      <c r="I20" s="60"/>
    </row>
    <row r="21" spans="2:9" x14ac:dyDescent="0.25">
      <c r="B21" s="72" t="s">
        <v>71</v>
      </c>
      <c r="C21" s="60"/>
      <c r="D21" s="60"/>
      <c r="E21" s="60"/>
      <c r="F21" s="60"/>
      <c r="G21" s="60"/>
      <c r="H21" s="60"/>
      <c r="I21" s="60"/>
    </row>
    <row r="22" spans="2:9" x14ac:dyDescent="0.25">
      <c r="B22" s="207" t="s">
        <v>72</v>
      </c>
      <c r="C22" s="207"/>
      <c r="D22" s="207"/>
      <c r="E22" s="207"/>
      <c r="F22" s="74"/>
      <c r="G22" s="74"/>
      <c r="H22" s="74"/>
      <c r="I22" s="74"/>
    </row>
    <row r="23" spans="2:9" x14ac:dyDescent="0.25">
      <c r="B23" t="s">
        <v>131</v>
      </c>
    </row>
    <row r="25" spans="2:9" x14ac:dyDescent="0.25">
      <c r="B25" s="208" t="s">
        <v>94</v>
      </c>
      <c r="C25" s="208"/>
      <c r="D25" s="208"/>
    </row>
    <row r="26" spans="2:9" x14ac:dyDescent="0.25">
      <c r="B26" s="86"/>
      <c r="C26" s="87" t="s">
        <v>129</v>
      </c>
      <c r="D26" s="16">
        <v>2402068.88</v>
      </c>
    </row>
    <row r="27" spans="2:9" ht="25.5" x14ac:dyDescent="0.25">
      <c r="B27" s="86"/>
      <c r="C27" s="87" t="s">
        <v>95</v>
      </c>
      <c r="D27" s="16">
        <v>501485.21</v>
      </c>
    </row>
    <row r="28" spans="2:9" ht="25.5" x14ac:dyDescent="0.25">
      <c r="B28" s="86"/>
      <c r="C28" s="87" t="s">
        <v>133</v>
      </c>
      <c r="D28" s="88" t="s">
        <v>130</v>
      </c>
    </row>
    <row r="29" spans="2:9" x14ac:dyDescent="0.25">
      <c r="B29" s="34"/>
      <c r="C29" s="22"/>
      <c r="D29" s="22"/>
      <c r="I29" s="168"/>
    </row>
  </sheetData>
  <mergeCells count="5">
    <mergeCell ref="B16:G16"/>
    <mergeCell ref="B17:G17"/>
    <mergeCell ref="B18:G18"/>
    <mergeCell ref="B22:E22"/>
    <mergeCell ref="B25:D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P37"/>
  <sheetViews>
    <sheetView tabSelected="1" workbookViewId="0">
      <selection activeCell="D29" sqref="D29"/>
    </sheetView>
  </sheetViews>
  <sheetFormatPr defaultRowHeight="15" x14ac:dyDescent="0.25"/>
  <cols>
    <col min="2" max="2" width="14.28515625" customWidth="1"/>
    <col min="3" max="3" width="28.28515625" customWidth="1"/>
    <col min="4" max="4" width="27.7109375" customWidth="1"/>
    <col min="5" max="5" width="18.42578125" customWidth="1"/>
    <col min="6" max="6" width="27.85546875" customWidth="1"/>
    <col min="7" max="7" width="14.7109375" customWidth="1"/>
    <col min="8" max="10" width="18.7109375" customWidth="1"/>
    <col min="11" max="11" width="18.140625" customWidth="1"/>
    <col min="12" max="15" width="15.7109375" customWidth="1"/>
    <col min="16" max="16" width="21.140625" customWidth="1"/>
  </cols>
  <sheetData>
    <row r="3" spans="2:16" x14ac:dyDescent="0.25">
      <c r="B3" s="1" t="s">
        <v>0</v>
      </c>
      <c r="C3" s="33" t="s">
        <v>42</v>
      </c>
      <c r="D3" s="60"/>
      <c r="E3" s="60"/>
      <c r="F3" s="60"/>
      <c r="G3" s="60"/>
    </row>
    <row r="4" spans="2:16" x14ac:dyDescent="0.25">
      <c r="B4" s="1" t="s">
        <v>1</v>
      </c>
      <c r="C4" s="31" t="s">
        <v>43</v>
      </c>
      <c r="D4" s="60"/>
      <c r="E4" s="60"/>
      <c r="F4" s="60"/>
      <c r="G4" s="60"/>
    </row>
    <row r="5" spans="2:16" x14ac:dyDescent="0.25">
      <c r="B5" s="1" t="s">
        <v>2</v>
      </c>
      <c r="C5" s="31" t="s">
        <v>44</v>
      </c>
      <c r="D5" s="60"/>
      <c r="E5" s="60"/>
      <c r="F5" s="60"/>
      <c r="G5" s="60"/>
    </row>
    <row r="6" spans="2:16" x14ac:dyDescent="0.25">
      <c r="B6" s="5" t="s">
        <v>3</v>
      </c>
      <c r="C6" s="31" t="s">
        <v>45</v>
      </c>
      <c r="D6" s="60"/>
      <c r="E6" s="60"/>
      <c r="F6" s="62"/>
      <c r="G6" s="62"/>
    </row>
    <row r="7" spans="2:16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16" x14ac:dyDescent="0.25">
      <c r="B8" s="215" t="s">
        <v>80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78"/>
      <c r="P8" s="60"/>
    </row>
    <row r="9" spans="2:16" x14ac:dyDescent="0.25">
      <c r="B9" s="59" t="s">
        <v>81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60"/>
    </row>
    <row r="10" spans="2:16" x14ac:dyDescent="0.25">
      <c r="B10" s="5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60"/>
    </row>
    <row r="11" spans="2:16" ht="15.75" thickBot="1" x14ac:dyDescent="0.3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60"/>
    </row>
    <row r="12" spans="2:16" ht="67.5" x14ac:dyDescent="0.25">
      <c r="B12" s="153" t="s">
        <v>48</v>
      </c>
      <c r="C12" s="154" t="s">
        <v>82</v>
      </c>
      <c r="D12" s="154" t="s">
        <v>83</v>
      </c>
      <c r="E12" s="154" t="s">
        <v>84</v>
      </c>
      <c r="F12" s="154" t="s">
        <v>85</v>
      </c>
      <c r="G12" s="154" t="s">
        <v>86</v>
      </c>
      <c r="H12" s="154" t="s">
        <v>87</v>
      </c>
      <c r="I12" s="154" t="s">
        <v>103</v>
      </c>
      <c r="J12" s="154" t="s">
        <v>88</v>
      </c>
      <c r="K12" s="154" t="s">
        <v>89</v>
      </c>
      <c r="L12" s="154" t="s">
        <v>90</v>
      </c>
      <c r="M12" s="154" t="s">
        <v>136</v>
      </c>
      <c r="N12" s="70" t="s">
        <v>137</v>
      </c>
      <c r="O12" s="155" t="s">
        <v>138</v>
      </c>
      <c r="P12" s="71" t="s">
        <v>91</v>
      </c>
    </row>
    <row r="13" spans="2:16" x14ac:dyDescent="0.25">
      <c r="B13" s="156">
        <v>0</v>
      </c>
      <c r="C13" s="80">
        <v>1</v>
      </c>
      <c r="D13" s="80">
        <v>2</v>
      </c>
      <c r="E13" s="80">
        <v>3</v>
      </c>
      <c r="F13" s="80">
        <v>4</v>
      </c>
      <c r="G13" s="80">
        <v>5</v>
      </c>
      <c r="H13" s="80">
        <v>6</v>
      </c>
      <c r="I13" s="80">
        <v>7</v>
      </c>
      <c r="J13" s="80">
        <v>8</v>
      </c>
      <c r="K13" s="80">
        <v>9</v>
      </c>
      <c r="L13" s="80">
        <v>10</v>
      </c>
      <c r="M13" s="80">
        <v>11</v>
      </c>
      <c r="N13" s="80">
        <v>12</v>
      </c>
      <c r="O13" s="111">
        <v>13</v>
      </c>
      <c r="P13" s="157" t="s">
        <v>155</v>
      </c>
    </row>
    <row r="14" spans="2:16" x14ac:dyDescent="0.25">
      <c r="B14" s="158">
        <v>1</v>
      </c>
      <c r="C14" s="109" t="s">
        <v>99</v>
      </c>
      <c r="D14" s="145" t="s">
        <v>149</v>
      </c>
      <c r="E14" s="110" t="s">
        <v>156</v>
      </c>
      <c r="F14" s="110" t="s">
        <v>101</v>
      </c>
      <c r="G14" s="82">
        <v>2012</v>
      </c>
      <c r="H14" s="83">
        <v>68</v>
      </c>
      <c r="I14" s="83">
        <v>5</v>
      </c>
      <c r="J14" s="84" t="s">
        <v>11</v>
      </c>
      <c r="K14" s="84">
        <v>1</v>
      </c>
      <c r="L14" s="85">
        <v>0</v>
      </c>
      <c r="M14" s="85">
        <v>0</v>
      </c>
      <c r="N14" s="85">
        <v>0</v>
      </c>
      <c r="O14" s="112">
        <v>0</v>
      </c>
      <c r="P14" s="159">
        <v>0</v>
      </c>
    </row>
    <row r="15" spans="2:16" x14ac:dyDescent="0.25">
      <c r="B15" s="160">
        <v>2</v>
      </c>
      <c r="C15" s="138" t="s">
        <v>100</v>
      </c>
      <c r="D15" s="145" t="s">
        <v>148</v>
      </c>
      <c r="E15" s="110" t="s">
        <v>92</v>
      </c>
      <c r="F15" s="139" t="s">
        <v>102</v>
      </c>
      <c r="G15" s="140">
        <v>2009</v>
      </c>
      <c r="H15" s="83">
        <v>1700</v>
      </c>
      <c r="I15" s="83">
        <v>2</v>
      </c>
      <c r="J15" s="84" t="s">
        <v>11</v>
      </c>
      <c r="K15" s="84">
        <v>1</v>
      </c>
      <c r="L15" s="85">
        <v>0</v>
      </c>
      <c r="M15" s="85">
        <v>0</v>
      </c>
      <c r="N15" s="85">
        <v>0</v>
      </c>
      <c r="O15" s="112">
        <v>0</v>
      </c>
      <c r="P15" s="159">
        <v>0</v>
      </c>
    </row>
    <row r="16" spans="2:16" x14ac:dyDescent="0.25">
      <c r="B16" s="192" t="s">
        <v>68</v>
      </c>
      <c r="C16" s="193"/>
      <c r="D16" s="193"/>
      <c r="E16" s="193"/>
      <c r="F16" s="193"/>
      <c r="G16" s="193"/>
      <c r="H16" s="210"/>
      <c r="I16" s="210"/>
      <c r="J16" s="210"/>
      <c r="K16" s="211"/>
      <c r="L16" s="162">
        <v>0</v>
      </c>
      <c r="M16" s="162">
        <v>0</v>
      </c>
      <c r="N16" s="162">
        <v>0</v>
      </c>
      <c r="O16" s="162">
        <v>0</v>
      </c>
      <c r="P16" s="163">
        <v>0</v>
      </c>
    </row>
    <row r="17" spans="2:16" x14ac:dyDescent="0.25">
      <c r="B17" s="192" t="s">
        <v>69</v>
      </c>
      <c r="C17" s="193"/>
      <c r="D17" s="193"/>
      <c r="E17" s="193"/>
      <c r="F17" s="193"/>
      <c r="G17" s="193"/>
      <c r="H17" s="210"/>
      <c r="I17" s="210"/>
      <c r="J17" s="210"/>
      <c r="K17" s="211"/>
      <c r="L17" s="136"/>
      <c r="M17" s="136"/>
      <c r="N17" s="136"/>
      <c r="O17" s="136"/>
      <c r="P17" s="161"/>
    </row>
    <row r="18" spans="2:16" ht="15.75" thickBot="1" x14ac:dyDescent="0.3">
      <c r="B18" s="195" t="s">
        <v>70</v>
      </c>
      <c r="C18" s="196"/>
      <c r="D18" s="196"/>
      <c r="E18" s="196"/>
      <c r="F18" s="196"/>
      <c r="G18" s="196"/>
      <c r="H18" s="213"/>
      <c r="I18" s="213"/>
      <c r="J18" s="213"/>
      <c r="K18" s="214"/>
      <c r="L18" s="164">
        <v>0</v>
      </c>
      <c r="M18" s="164">
        <v>0</v>
      </c>
      <c r="N18" s="164">
        <v>0</v>
      </c>
      <c r="O18" s="164">
        <v>0</v>
      </c>
      <c r="P18" s="165">
        <v>0</v>
      </c>
    </row>
    <row r="19" spans="2:16" x14ac:dyDescent="0.25">
      <c r="B19" s="137"/>
      <c r="C19" s="137"/>
      <c r="D19" s="137"/>
      <c r="E19" s="137"/>
      <c r="F19" s="137"/>
      <c r="G19" s="137"/>
    </row>
    <row r="20" spans="2:16" ht="15.75" thickBot="1" x14ac:dyDescent="0.3">
      <c r="B20" s="137"/>
      <c r="C20" s="137"/>
      <c r="D20" s="137"/>
      <c r="E20" s="137"/>
      <c r="F20" s="137"/>
      <c r="G20" s="137"/>
    </row>
    <row r="21" spans="2:16" ht="56.25" x14ac:dyDescent="0.25">
      <c r="B21" s="153" t="s">
        <v>48</v>
      </c>
      <c r="C21" s="154" t="s">
        <v>82</v>
      </c>
      <c r="D21" s="154" t="s">
        <v>83</v>
      </c>
      <c r="E21" s="154" t="s">
        <v>84</v>
      </c>
      <c r="F21" s="154" t="s">
        <v>85</v>
      </c>
      <c r="G21" s="154" t="s">
        <v>86</v>
      </c>
      <c r="H21" s="154" t="s">
        <v>87</v>
      </c>
      <c r="I21" s="154" t="s">
        <v>160</v>
      </c>
      <c r="J21" s="154" t="s">
        <v>88</v>
      </c>
      <c r="K21" s="154" t="s">
        <v>139</v>
      </c>
      <c r="L21" s="70" t="s">
        <v>140</v>
      </c>
      <c r="M21" s="166" t="s">
        <v>135</v>
      </c>
    </row>
    <row r="22" spans="2:16" x14ac:dyDescent="0.25">
      <c r="B22" s="156">
        <v>0</v>
      </c>
      <c r="C22" s="80">
        <v>1</v>
      </c>
      <c r="D22" s="80">
        <v>2</v>
      </c>
      <c r="E22" s="80">
        <v>3</v>
      </c>
      <c r="F22" s="80">
        <v>4</v>
      </c>
      <c r="G22" s="80">
        <v>5</v>
      </c>
      <c r="H22" s="80">
        <v>6</v>
      </c>
      <c r="I22" s="80">
        <v>7</v>
      </c>
      <c r="J22" s="80">
        <v>8</v>
      </c>
      <c r="K22" s="147">
        <v>9</v>
      </c>
      <c r="L22" s="147">
        <v>10</v>
      </c>
      <c r="M22" s="167" t="s">
        <v>154</v>
      </c>
    </row>
    <row r="23" spans="2:16" x14ac:dyDescent="0.25">
      <c r="B23" s="158">
        <v>1</v>
      </c>
      <c r="C23" s="109" t="s">
        <v>99</v>
      </c>
      <c r="D23" s="145" t="s">
        <v>149</v>
      </c>
      <c r="E23" s="81" t="s">
        <v>92</v>
      </c>
      <c r="F23" s="110" t="s">
        <v>101</v>
      </c>
      <c r="G23" s="82">
        <v>2012</v>
      </c>
      <c r="H23" s="83">
        <v>68</v>
      </c>
      <c r="I23" s="135">
        <v>17431.150000000001</v>
      </c>
      <c r="J23" s="84" t="s">
        <v>11</v>
      </c>
      <c r="K23" s="85">
        <v>0</v>
      </c>
      <c r="L23" s="85">
        <v>0</v>
      </c>
      <c r="M23" s="159">
        <v>0</v>
      </c>
    </row>
    <row r="24" spans="2:16" x14ac:dyDescent="0.25">
      <c r="B24" s="158">
        <v>2</v>
      </c>
      <c r="C24" s="109" t="s">
        <v>100</v>
      </c>
      <c r="D24" s="145" t="s">
        <v>148</v>
      </c>
      <c r="E24" s="81" t="s">
        <v>93</v>
      </c>
      <c r="F24" s="110" t="s">
        <v>102</v>
      </c>
      <c r="G24" s="82">
        <v>2009</v>
      </c>
      <c r="H24" s="83">
        <v>1700</v>
      </c>
      <c r="I24" s="135">
        <v>8826.59</v>
      </c>
      <c r="J24" s="84" t="s">
        <v>11</v>
      </c>
      <c r="K24" s="85">
        <v>0</v>
      </c>
      <c r="L24" s="85">
        <v>0</v>
      </c>
      <c r="M24" s="159">
        <v>0</v>
      </c>
    </row>
    <row r="25" spans="2:16" x14ac:dyDescent="0.25">
      <c r="B25" s="209" t="s">
        <v>68</v>
      </c>
      <c r="C25" s="210"/>
      <c r="D25" s="210"/>
      <c r="E25" s="210"/>
      <c r="F25" s="210"/>
      <c r="G25" s="210"/>
      <c r="H25" s="210"/>
      <c r="I25" s="210"/>
      <c r="J25" s="211"/>
      <c r="K25" s="162">
        <v>0</v>
      </c>
      <c r="L25" s="162">
        <v>0</v>
      </c>
      <c r="M25" s="163">
        <v>0</v>
      </c>
    </row>
    <row r="26" spans="2:16" x14ac:dyDescent="0.25">
      <c r="B26" s="209" t="s">
        <v>69</v>
      </c>
      <c r="C26" s="210"/>
      <c r="D26" s="210"/>
      <c r="E26" s="210"/>
      <c r="F26" s="210"/>
      <c r="G26" s="210"/>
      <c r="H26" s="210"/>
      <c r="I26" s="210"/>
      <c r="J26" s="211"/>
      <c r="K26" s="136"/>
      <c r="L26" s="136"/>
      <c r="M26" s="161"/>
    </row>
    <row r="27" spans="2:16" ht="15.75" thickBot="1" x14ac:dyDescent="0.3">
      <c r="B27" s="212" t="s">
        <v>70</v>
      </c>
      <c r="C27" s="213"/>
      <c r="D27" s="213"/>
      <c r="E27" s="213"/>
      <c r="F27" s="213"/>
      <c r="G27" s="213"/>
      <c r="H27" s="213"/>
      <c r="I27" s="213"/>
      <c r="J27" s="214"/>
      <c r="K27" s="164">
        <v>0</v>
      </c>
      <c r="L27" s="164">
        <v>0</v>
      </c>
      <c r="M27" s="165">
        <v>0</v>
      </c>
    </row>
    <row r="29" spans="2:16" x14ac:dyDescent="0.25">
      <c r="B29" s="129" t="s">
        <v>157</v>
      </c>
      <c r="I29" s="168"/>
    </row>
    <row r="31" spans="2:16" x14ac:dyDescent="0.25">
      <c r="B31" s="129" t="s">
        <v>164</v>
      </c>
      <c r="C31" s="129"/>
    </row>
    <row r="32" spans="2:16" x14ac:dyDescent="0.25">
      <c r="B32" t="s">
        <v>158</v>
      </c>
    </row>
    <row r="33" spans="2:3" x14ac:dyDescent="0.25">
      <c r="B33" t="s">
        <v>159</v>
      </c>
    </row>
    <row r="35" spans="2:3" x14ac:dyDescent="0.25">
      <c r="B35" s="129" t="s">
        <v>161</v>
      </c>
      <c r="C35" s="129"/>
    </row>
    <row r="36" spans="2:3" x14ac:dyDescent="0.25">
      <c r="B36" s="173">
        <f>50000/7.5345</f>
        <v>6636.1404207313026</v>
      </c>
      <c r="C36" t="s">
        <v>162</v>
      </c>
    </row>
    <row r="37" spans="2:3" x14ac:dyDescent="0.25">
      <c r="B37" s="173">
        <f>B36*2</f>
        <v>13272.280841462605</v>
      </c>
      <c r="C37" t="s">
        <v>163</v>
      </c>
    </row>
  </sheetData>
  <mergeCells count="7">
    <mergeCell ref="B25:J25"/>
    <mergeCell ref="B26:J26"/>
    <mergeCell ref="B27:J27"/>
    <mergeCell ref="B8:N8"/>
    <mergeCell ref="B16:K16"/>
    <mergeCell ref="B17:K17"/>
    <mergeCell ref="B18:K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9"/>
  <sheetViews>
    <sheetView workbookViewId="0">
      <selection activeCell="H9" sqref="H9"/>
    </sheetView>
  </sheetViews>
  <sheetFormatPr defaultRowHeight="15" x14ac:dyDescent="0.25"/>
  <cols>
    <col min="2" max="4" width="8.85546875" customWidth="1"/>
    <col min="5" max="5" width="42.7109375" customWidth="1"/>
    <col min="6" max="6" width="25.7109375" customWidth="1"/>
  </cols>
  <sheetData>
    <row r="2" spans="2:13" x14ac:dyDescent="0.25">
      <c r="B2" s="33"/>
      <c r="C2" s="31" t="s">
        <v>42</v>
      </c>
      <c r="D2" s="60"/>
      <c r="E2" s="2"/>
      <c r="F2" s="2"/>
      <c r="G2" s="4"/>
      <c r="H2" s="4"/>
      <c r="I2" s="4"/>
      <c r="J2" s="4"/>
      <c r="K2" s="4"/>
    </row>
    <row r="3" spans="2:13" x14ac:dyDescent="0.25">
      <c r="B3" s="31"/>
      <c r="C3" s="31" t="s">
        <v>43</v>
      </c>
      <c r="D3" s="60"/>
      <c r="E3" s="2"/>
      <c r="F3" s="2"/>
      <c r="G3" s="4"/>
      <c r="H3" s="4"/>
      <c r="I3" s="4"/>
      <c r="J3" s="4"/>
      <c r="K3" s="4"/>
    </row>
    <row r="4" spans="2:13" x14ac:dyDescent="0.25">
      <c r="B4" s="31"/>
      <c r="C4" s="31" t="s">
        <v>44</v>
      </c>
      <c r="D4" s="60"/>
      <c r="E4" s="2"/>
      <c r="F4" s="2"/>
      <c r="G4" s="4"/>
      <c r="H4" s="4"/>
      <c r="I4" s="4"/>
      <c r="J4" s="4"/>
      <c r="K4" s="4"/>
    </row>
    <row r="5" spans="2:13" x14ac:dyDescent="0.25">
      <c r="B5" s="31"/>
      <c r="C5" s="31" t="s">
        <v>45</v>
      </c>
      <c r="D5" s="60"/>
      <c r="E5" s="2"/>
      <c r="F5" s="2"/>
      <c r="G5" s="4"/>
      <c r="H5" s="4"/>
      <c r="I5" s="4"/>
      <c r="J5" s="4"/>
      <c r="K5" s="4"/>
    </row>
    <row r="6" spans="2:13" x14ac:dyDescent="0.25">
      <c r="B6" s="5"/>
      <c r="C6" s="2"/>
      <c r="D6" s="2"/>
      <c r="E6" s="2"/>
      <c r="F6" s="2"/>
      <c r="G6" s="4"/>
      <c r="H6" s="4"/>
      <c r="I6" s="4"/>
      <c r="J6" s="4"/>
      <c r="K6" s="4"/>
    </row>
    <row r="7" spans="2:13" x14ac:dyDescent="0.25">
      <c r="B7" s="5"/>
      <c r="C7" s="51"/>
      <c r="D7" s="52"/>
      <c r="E7" s="53"/>
      <c r="F7" s="53"/>
    </row>
    <row r="8" spans="2:13" ht="15.75" x14ac:dyDescent="0.25">
      <c r="B8" s="54" t="s">
        <v>47</v>
      </c>
      <c r="C8" s="53"/>
      <c r="D8" s="53"/>
      <c r="E8" s="53"/>
      <c r="F8" s="53"/>
    </row>
    <row r="9" spans="2:13" ht="15.75" thickBot="1" x14ac:dyDescent="0.3">
      <c r="B9" s="55"/>
      <c r="C9" s="56"/>
      <c r="D9" s="52"/>
      <c r="E9" s="53"/>
      <c r="F9" s="53"/>
    </row>
    <row r="10" spans="2:13" ht="38.25" x14ac:dyDescent="0.25">
      <c r="B10" s="114" t="s">
        <v>48</v>
      </c>
      <c r="C10" s="220" t="s">
        <v>49</v>
      </c>
      <c r="D10" s="221"/>
      <c r="E10" s="221"/>
      <c r="F10" s="115" t="s">
        <v>57</v>
      </c>
    </row>
    <row r="11" spans="2:13" x14ac:dyDescent="0.25">
      <c r="B11" s="116" t="s">
        <v>50</v>
      </c>
      <c r="C11" s="218" t="s">
        <v>51</v>
      </c>
      <c r="D11" s="219"/>
      <c r="E11" s="219"/>
      <c r="F11" s="159">
        <v>0</v>
      </c>
    </row>
    <row r="12" spans="2:13" x14ac:dyDescent="0.25">
      <c r="B12" s="116" t="s">
        <v>65</v>
      </c>
      <c r="C12" s="218" t="s">
        <v>104</v>
      </c>
      <c r="D12" s="219"/>
      <c r="E12" s="219"/>
      <c r="F12" s="159">
        <v>0</v>
      </c>
    </row>
    <row r="13" spans="2:13" x14ac:dyDescent="0.25">
      <c r="B13" s="116" t="s">
        <v>67</v>
      </c>
      <c r="C13" s="218" t="s">
        <v>105</v>
      </c>
      <c r="D13" s="219"/>
      <c r="E13" s="219"/>
      <c r="F13" s="159">
        <v>0</v>
      </c>
    </row>
    <row r="14" spans="2:13" x14ac:dyDescent="0.25">
      <c r="B14" s="116" t="s">
        <v>78</v>
      </c>
      <c r="C14" s="218" t="s">
        <v>106</v>
      </c>
      <c r="D14" s="219"/>
      <c r="E14" s="219"/>
      <c r="F14" s="159">
        <v>0</v>
      </c>
    </row>
    <row r="15" spans="2:13" x14ac:dyDescent="0.25">
      <c r="B15" s="222" t="s">
        <v>52</v>
      </c>
      <c r="C15" s="223"/>
      <c r="D15" s="223"/>
      <c r="E15" s="223"/>
      <c r="F15" s="163">
        <v>0</v>
      </c>
      <c r="G15" s="4"/>
      <c r="H15" s="4"/>
      <c r="I15" s="4"/>
      <c r="J15" s="4"/>
      <c r="K15" s="4"/>
      <c r="L15" s="4"/>
      <c r="M15" s="4"/>
    </row>
    <row r="16" spans="2:13" x14ac:dyDescent="0.25">
      <c r="B16" s="224" t="s">
        <v>53</v>
      </c>
      <c r="C16" s="225"/>
      <c r="D16" s="225"/>
      <c r="E16" s="225"/>
      <c r="F16" s="172"/>
    </row>
    <row r="17" spans="2:13" ht="15.75" thickBot="1" x14ac:dyDescent="0.3">
      <c r="B17" s="226" t="s">
        <v>54</v>
      </c>
      <c r="C17" s="227"/>
      <c r="D17" s="227"/>
      <c r="E17" s="227"/>
      <c r="F17" s="165">
        <v>0</v>
      </c>
      <c r="G17" s="4"/>
      <c r="H17" s="4"/>
      <c r="I17" s="4"/>
      <c r="J17" s="4"/>
      <c r="K17" s="4"/>
      <c r="L17" s="4"/>
      <c r="M17" s="4"/>
    </row>
    <row r="18" spans="2:13" x14ac:dyDescent="0.25">
      <c r="B18" s="51"/>
      <c r="C18" s="51"/>
      <c r="D18" s="51"/>
      <c r="E18" s="51"/>
      <c r="F18" s="51"/>
    </row>
    <row r="19" spans="2:13" x14ac:dyDescent="0.25">
      <c r="B19" s="51"/>
      <c r="C19" s="51"/>
      <c r="D19" s="51"/>
      <c r="E19" s="51"/>
      <c r="F19" s="51"/>
    </row>
    <row r="20" spans="2:13" x14ac:dyDescent="0.25">
      <c r="B20" s="57" t="s">
        <v>30</v>
      </c>
      <c r="C20" s="58"/>
      <c r="D20" s="58"/>
      <c r="E20" s="22"/>
      <c r="F20" s="22"/>
      <c r="G20" s="4"/>
      <c r="H20" s="4"/>
      <c r="I20" s="4"/>
      <c r="J20" s="4"/>
      <c r="K20" s="4"/>
      <c r="L20" s="4"/>
      <c r="M20" s="4"/>
    </row>
    <row r="21" spans="2:13" ht="37.5" customHeight="1" x14ac:dyDescent="0.25">
      <c r="B21" s="216" t="s">
        <v>55</v>
      </c>
      <c r="C21" s="217"/>
      <c r="D21" s="217"/>
      <c r="E21" s="217"/>
      <c r="F21" s="217"/>
      <c r="G21" s="4"/>
      <c r="H21" s="4"/>
      <c r="I21" s="4"/>
      <c r="J21" s="4"/>
      <c r="K21" s="4"/>
      <c r="L21" s="4"/>
      <c r="M21" s="4"/>
    </row>
    <row r="22" spans="2:13" x14ac:dyDescent="0.25">
      <c r="B22" s="34" t="s">
        <v>56</v>
      </c>
      <c r="C22" s="34"/>
      <c r="D22" s="34"/>
      <c r="E22" s="34"/>
      <c r="F22" s="34"/>
      <c r="G22" s="4"/>
      <c r="H22" s="4"/>
      <c r="I22" s="4"/>
      <c r="J22" s="4"/>
      <c r="K22" s="4"/>
      <c r="L22" s="4"/>
      <c r="M22" s="4"/>
    </row>
    <row r="23" spans="2:13" x14ac:dyDescent="0.25">
      <c r="B23" s="113"/>
      <c r="C23" s="113"/>
      <c r="D23" s="113"/>
      <c r="E23" s="113"/>
      <c r="F23" s="113"/>
      <c r="G23" s="4"/>
    </row>
    <row r="24" spans="2:13" x14ac:dyDescent="0.25">
      <c r="B24" s="113"/>
      <c r="C24" s="113"/>
      <c r="D24" s="113"/>
      <c r="E24" s="113"/>
      <c r="F24" s="113"/>
    </row>
    <row r="29" spans="2:13" x14ac:dyDescent="0.25">
      <c r="H29" s="168"/>
    </row>
  </sheetData>
  <mergeCells count="9">
    <mergeCell ref="B21:F21"/>
    <mergeCell ref="C12:E12"/>
    <mergeCell ref="C13:E13"/>
    <mergeCell ref="C14:E14"/>
    <mergeCell ref="C10:E10"/>
    <mergeCell ref="C11:E11"/>
    <mergeCell ref="B15:E15"/>
    <mergeCell ref="B16:E16"/>
    <mergeCell ref="B17:E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f06e77-41a2-4ab4-88d8-0ed0b2992e8f" xsi:nil="true"/>
    <lcf76f155ced4ddcb4097134ff3c332f xmlns="50b21a7f-19f3-47f4-8319-7b28f513f2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D7A33E2AF524EBEC03C7762EBDEBF" ma:contentTypeVersion="18" ma:contentTypeDescription="Create a new document." ma:contentTypeScope="" ma:versionID="98e0eab54c2a6d887dc430e7f948ee1e">
  <xsd:schema xmlns:xsd="http://www.w3.org/2001/XMLSchema" xmlns:xs="http://www.w3.org/2001/XMLSchema" xmlns:p="http://schemas.microsoft.com/office/2006/metadata/properties" xmlns:ns2="50b21a7f-19f3-47f4-8319-7b28f513f2b6" xmlns:ns3="fcf06e77-41a2-4ab4-88d8-0ed0b2992e8f" targetNamespace="http://schemas.microsoft.com/office/2006/metadata/properties" ma:root="true" ma:fieldsID="738dacac5d0ae15e86fb4c9502c5c5d4" ns2:_="" ns3:_="">
    <xsd:import namespace="50b21a7f-19f3-47f4-8319-7b28f513f2b6"/>
    <xsd:import namespace="fcf06e77-41a2-4ab4-88d8-0ed0b2992e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21a7f-19f3-47f4-8319-7b28f513f2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97b0d8-392e-43f0-9e2f-14de5ae3cb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06e77-41a2-4ab4-88d8-0ed0b2992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2f7143f-a7d7-4921-a63d-dff504e2ab00}" ma:internalName="TaxCatchAll" ma:showField="CatchAllData" ma:web="fcf06e77-41a2-4ab4-88d8-0ed0b2992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BCCC59-1127-4226-A63C-B1C1CDB19765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cf06e77-41a2-4ab4-88d8-0ed0b2992e8f"/>
    <ds:schemaRef ds:uri="http://purl.org/dc/terms/"/>
    <ds:schemaRef ds:uri="50b21a7f-19f3-47f4-8319-7b28f513f2b6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144C14-9CFB-4E4C-81BC-0030857A4E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CB6056-5776-4576-8FA3-BB1342D02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b21a7f-19f3-47f4-8319-7b28f513f2b6"/>
    <ds:schemaRef ds:uri="fcf06e77-41a2-4ab4-88d8-0ed0b2992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Osiguranje imovine</vt:lpstr>
      <vt:lpstr>Podaci za osiguranje imovine</vt:lpstr>
      <vt:lpstr>Nezgoda</vt:lpstr>
      <vt:lpstr>Odgovornost</vt:lpstr>
      <vt:lpstr>Vozila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Kešmer</dc:creator>
  <cp:lastModifiedBy>Dragana</cp:lastModifiedBy>
  <dcterms:created xsi:type="dcterms:W3CDTF">2023-02-09T16:00:54Z</dcterms:created>
  <dcterms:modified xsi:type="dcterms:W3CDTF">2023-02-21T13:35:27Z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0x01010081ED7A33E2AF524EBEC03C7762EBDEBF</vt:lpwstr>
  </property>
</Properties>
</file>